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 name="_xlnm._FilterDatabase" localSheetId="7" hidden="1">'部门项目支出预算表05-1'!$A$8:$W$28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<sst xmlns="http://schemas.openxmlformats.org/spreadsheetml/2006/main" count="1268" uniqueCount="483">
  <si>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</si>
  <si>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</si>
  <si>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</si>
  <si>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</si>
  <si>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</si>
  <si>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</si>
  <si>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</si>
  <si>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</si>
  <si>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</si>
  <si>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</si>
  <si>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</si>
  <si>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</si>
  <si>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</si>
  <si>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</si>
  <si>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</si>
  <si>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</si>
  <si>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</si>
  <si>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</si>
  <si>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</si>
  <si>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</si>
  <si>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</si>
  <si>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</si>
  <si>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</si>
  <si>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</si>
  <si>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</si>
  <si>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</si>
  <si>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</si>
  <si>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</si>
  <si>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</si>
  <si>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</si>
  <si>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</si>
  <si>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</si>
  <si>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</si>
  <si>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</si>
  <si>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</si>
  <si>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</si>
  <si>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</si>
  <si>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</si>
  <si>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</si>
  <si>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</si>
  <si>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</si>
  <si>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</si>
  <si>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</si>
  <si>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</si>
  <si>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</si>
  <si>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</si>
  <si>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</si>
  <si>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</si>
  <si>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</si>
  <si>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</si>
  <si>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</si>
  <si>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</si>
  <si>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</si>
  <si>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</si>
  <si>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</si>
  <si>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</si>
  <si>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</si>
  <si>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</si>
  <si>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</si>
  <si>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</si>
  <si>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</si>
  <si>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</si>
  <si>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</si>
  <si>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</si>
  <si>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</si>
  <si>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</si>
  <si>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</si>
  <si>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</si>
  <si>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</si>
  <si>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</si>
  <si>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210001</t>
  </si>
  <si>
    <t>永德县残疾人联合会</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</si>
  <si>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</si>
  <si>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</si>
  <si>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</si>
  <si>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</si>
  <si>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</si>
  <si>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</si>
  <si>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</si>
  <si>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</si>
  <si>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</si>
  <si>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</si>
  <si>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</si>
  <si>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</si>
  <si>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</si>
  <si>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</si>
  <si>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</si>
  <si>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</si>
  <si>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</si>
  <si>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</si>
  <si>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2080505</t>
  </si>
  <si>
    <t>机关事业单位基本养老保险缴费支出</t>
  </si>
  <si>
    <t>20811</t>
  </si>
  <si>
    <t>残疾人事业</t>
  </si>
  <si>
    <t>2081101</t>
  </si>
  <si>
    <t>行政运行</t>
  </si>
  <si>
    <t>2081104</t>
  </si>
  <si>
    <t>残疾人康复</t>
  </si>
  <si>
    <t>2081105</t>
  </si>
  <si>
    <t>残疾人就业</t>
  </si>
  <si>
    <t>2081199</t>
  </si>
  <si>
    <t>其他残疾人事业支出</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</si>
  <si>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</si>
  <si>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</si>
  <si>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</si>
  <si>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</si>
  <si>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</si>
  <si>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</si>
  <si>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</si>
  <si>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</si>
  <si>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</si>
  <si>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</si>
  <si>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</si>
  <si>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</si>
  <si>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</si>
  <si>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</si>
  <si>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</si>
  <si>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</si>
  <si>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</si>
  <si>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</si>
  <si>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</si>
  <si>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</si>
  <si>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</si>
  <si>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</si>
  <si>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</si>
  <si>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</si>
  <si>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</si>
  <si>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</si>
  <si>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</si>
  <si>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</si>
  <si>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</si>
  <si>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</si>
  <si>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</si>
  <si>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</si>
  <si>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</si>
  <si>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</si>
  <si>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</si>
  <si>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</si>
  <si>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</si>
  <si>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</si>
  <si>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</si>
  <si>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</si>
  <si>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</si>
  <si>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</si>
  <si>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</si>
  <si>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</si>
  <si>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</si>
  <si>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</si>
  <si>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</si>
  <si>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</si>
  <si>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</si>
  <si>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</si>
  <si>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</si>
  <si>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</si>
  <si>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</si>
  <si>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</si>
  <si>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</si>
  <si>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</si>
  <si>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</si>
  <si>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</si>
  <si>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</si>
  <si>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</si>
  <si>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</si>
  <si>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</si>
  <si>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</si>
  <si>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</si>
  <si>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</si>
  <si>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</si>
  <si>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</si>
  <si>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</si>
  <si>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</si>
  <si>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</si>
  <si>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</si>
  <si>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</si>
  <si>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</si>
  <si>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</si>
  <si>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</si>
  <si>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</si>
  <si>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</si>
  <si>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</si>
  <si>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</si>
  <si>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</si>
  <si>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</si>
  <si>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</si>
  <si>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</si>
  <si>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</si>
  <si>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</si>
  <si>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</si>
  <si>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</si>
  <si>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</si>
  <si>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</si>
  <si>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</si>
  <si>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</si>
  <si>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</si>
  <si>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</si>
  <si>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530923210000000018834</t>
  </si>
  <si>
    <t>行政单位工资支出</t>
  </si>
  <si>
    <t>30101</t>
  </si>
  <si>
    <t>基本工资</t>
  </si>
  <si>
    <t>30102</t>
  </si>
  <si>
    <t>津贴补贴</t>
  </si>
  <si>
    <t>2010301</t>
  </si>
  <si>
    <t>30103</t>
  </si>
  <si>
    <t>奖金</t>
  </si>
  <si>
    <t>530923231100001414906</t>
  </si>
  <si>
    <t>公务员基础绩效奖</t>
  </si>
  <si>
    <t>530923210000000018835</t>
  </si>
  <si>
    <t>社会保障缴费</t>
  </si>
  <si>
    <t>30108</t>
  </si>
  <si>
    <t>机关事业单位基本养老保险缴费</t>
  </si>
  <si>
    <t>2080506</t>
  </si>
  <si>
    <t>机关事业单位职业年金缴费支出</t>
  </si>
  <si>
    <t>30109</t>
  </si>
  <si>
    <t>职业年金缴费</t>
  </si>
  <si>
    <t>30110</t>
  </si>
  <si>
    <t>职工基本医疗保险缴费</t>
  </si>
  <si>
    <t>2101102</t>
  </si>
  <si>
    <t>事业单位医疗</t>
  </si>
  <si>
    <t>30112</t>
  </si>
  <si>
    <t>其他社会保障缴费</t>
  </si>
  <si>
    <t>530923210000000018836</t>
  </si>
  <si>
    <t>30113</t>
  </si>
  <si>
    <t>530923231100001348025</t>
  </si>
  <si>
    <t>编外人员工资支出</t>
  </si>
  <si>
    <t>30199</t>
  </si>
  <si>
    <t>其他工资福利支出</t>
  </si>
  <si>
    <t>530923210000000018844</t>
  </si>
  <si>
    <t>运转类公用经费</t>
  </si>
  <si>
    <t>30205</t>
  </si>
  <si>
    <t>水费</t>
  </si>
  <si>
    <t>30206</t>
  </si>
  <si>
    <t>电费</t>
  </si>
  <si>
    <t>30211</t>
  </si>
  <si>
    <t>差旅费</t>
  </si>
  <si>
    <t>30207</t>
  </si>
  <si>
    <t>邮电费</t>
  </si>
  <si>
    <t>530923241100002328421</t>
  </si>
  <si>
    <t>公务接待费（公用经费）</t>
  </si>
  <si>
    <t>30217</t>
  </si>
  <si>
    <t>30201</t>
  </si>
  <si>
    <t>办公费</t>
  </si>
  <si>
    <t>530923221100000510456</t>
  </si>
  <si>
    <t>工会经费</t>
  </si>
  <si>
    <t>30228</t>
  </si>
  <si>
    <t>530923210000000018840</t>
  </si>
  <si>
    <t>公务用车运行维护费</t>
  </si>
  <si>
    <t>30231</t>
  </si>
  <si>
    <t>530923210000000018842</t>
  </si>
  <si>
    <t>公务交通补贴</t>
  </si>
  <si>
    <t>30239</t>
  </si>
  <si>
    <t>其他交通费用</t>
  </si>
  <si>
    <t>530923210000000018843</t>
  </si>
  <si>
    <t>离退休公用经费</t>
  </si>
  <si>
    <t>30299</t>
  </si>
  <si>
    <t>其他商品和服务支出</t>
  </si>
  <si>
    <t>530923210000000019876</t>
  </si>
  <si>
    <t>退休费</t>
  </si>
  <si>
    <t>30302</t>
  </si>
  <si>
    <t>530923210000000018837</t>
  </si>
  <si>
    <t>生活补助</t>
  </si>
  <si>
    <t>30305</t>
  </si>
  <si>
    <t>预算05-1表</t>
  </si>
  <si>
    <t>项目分类</t>
  </si>
  <si>
    <t>项目单位</t>
  </si>
  <si>
    <t>经济科目编码</t>
  </si>
  <si>
    <t>经济科目名称</t>
  </si>
  <si>
    <t>本年拨款</t>
  </si>
  <si>
    <t>其中：本次下达</t>
  </si>
  <si>
    <t>残疾人创业户、就业示范基地等扶持经费</t>
  </si>
  <si>
    <t>民生类</t>
  </si>
  <si>
    <t>530923231100001341627</t>
  </si>
  <si>
    <t>残疾人基本服务状况和需求信息数据动态更新工作经费</t>
  </si>
  <si>
    <t>事业发展类</t>
  </si>
  <si>
    <t>530923210000000018940</t>
  </si>
  <si>
    <t>残疾人家庭无障碍改造工作经费</t>
  </si>
  <si>
    <t>530923231100001341565</t>
  </si>
  <si>
    <t>残疾人康复服务及救助经费</t>
  </si>
  <si>
    <t>530923210000000018846</t>
  </si>
  <si>
    <t>残疾人临时救助和文体宣传经费</t>
  </si>
  <si>
    <t>530923210000000018897</t>
  </si>
  <si>
    <t>残疾人实用技术和职业技能培训经费</t>
  </si>
  <si>
    <t>530923210000000018879</t>
  </si>
  <si>
    <t>30216</t>
  </si>
  <si>
    <t>培训费</t>
  </si>
  <si>
    <t>残疾学生及残疾人子女学生就学资助经费</t>
  </si>
  <si>
    <t>530923210000000018894</t>
  </si>
  <si>
    <t>30308</t>
  </si>
  <si>
    <t>助学金</t>
  </si>
  <si>
    <t>永德县残联综合服务楼附属工程建设遗留债务项目经费</t>
  </si>
  <si>
    <t>530923251100003803101</t>
  </si>
  <si>
    <t>30213</t>
  </si>
  <si>
    <t>维修（护）费</t>
  </si>
  <si>
    <t>走访慰问贫困残疾人经费</t>
  </si>
  <si>
    <t>530923210000000018847</t>
  </si>
  <si>
    <t>预算05-2表</t>
  </si>
  <si>
    <t>单位名称、项目名称</t>
  </si>
  <si>
    <t>项目年度绩效目标</t>
  </si>
  <si>
    <t>一级指标</t>
  </si>
  <si>
    <t>二级指标</t>
  </si>
  <si>
    <t>三级指标</t>
  </si>
  <si>
    <t>指标性质</t>
  </si>
  <si>
    <t>指标值</t>
  </si>
  <si>
    <t>度量单位</t>
  </si>
  <si>
    <t>指标属性</t>
  </si>
  <si>
    <t>指标内容</t>
  </si>
  <si>
    <t>2025年，一是对因病、因灾等突发性特殊原因造成生活暂时困难的残疾人以及困难残疾人家庭帮扶解困力度。二是广泛宣传惠残政策、残疾人创业致富、自强不息等典型事迹，进一步激发残疾人的内生动力，营造扶残助残的良好氛围。三是用于编外人员的工资福利支出，加强编外人员管理。</t>
  </si>
  <si>
    <t>产出指标</t>
  </si>
  <si>
    <t>数量指标</t>
  </si>
  <si>
    <t>获补对象数</t>
  </si>
  <si>
    <t>&gt;=</t>
  </si>
  <si>
    <t>20</t>
  </si>
  <si>
    <t>人(人次、家)</t>
  </si>
  <si>
    <t>定量指标</t>
  </si>
  <si>
    <t>反映获补助人数情况。</t>
  </si>
  <si>
    <t>政策宣传及办公耗材等</t>
  </si>
  <si>
    <t>次</t>
  </si>
  <si>
    <t>反映补助政策的宣传力度情况及办公耗材使用情况</t>
  </si>
  <si>
    <t>时效指标</t>
  </si>
  <si>
    <t>项目完成时间</t>
  </si>
  <si>
    <t>2025年12月底前</t>
  </si>
  <si>
    <t>年</t>
  </si>
  <si>
    <t>反映项目完成时限情况。</t>
  </si>
  <si>
    <t>效益指标</t>
  </si>
  <si>
    <t>社会效益</t>
  </si>
  <si>
    <t>接受临时救助的残疾人生产生活能力</t>
  </si>
  <si>
    <t>有所提高</t>
  </si>
  <si>
    <t>%</t>
  </si>
  <si>
    <t>定性指标</t>
  </si>
  <si>
    <t>反映救助活动救助后的生产生活能力情况。</t>
  </si>
  <si>
    <t>关心、理解、支持残疾人的社会氛围</t>
  </si>
  <si>
    <t>有所改善</t>
  </si>
  <si>
    <t>反映社会对残疾人及残疾人事业的关注度情况。</t>
  </si>
  <si>
    <t>满意度指标</t>
  </si>
  <si>
    <t>服务对象满意度</t>
  </si>
  <si>
    <t>受益对象满意度</t>
  </si>
  <si>
    <t>90</t>
  </si>
  <si>
    <t>反映获补助受益对象的满意程度情况。</t>
  </si>
  <si>
    <t>2025年，利用春节、助残日等重大节日，深入基层，开展走访慰问残疾人家庭活动，使更多的残疾人得到实实在在的帮助，享受到党和政府及社会大家庭的温暖和爱心，不到提升广大残疾群众的获得感、幸福感和安全感。</t>
  </si>
  <si>
    <t>走访慰问人数</t>
  </si>
  <si>
    <t>100</t>
  </si>
  <si>
    <t>反映走访慰问人数情况。</t>
  </si>
  <si>
    <t>项目完成时限</t>
  </si>
  <si>
    <t>2025年12月份底前</t>
  </si>
  <si>
    <t>年-月-日</t>
  </si>
  <si>
    <t>反映发放单位及时发放补助资金的情况。</t>
  </si>
  <si>
    <t>经济成本指标</t>
  </si>
  <si>
    <t>&lt;=</t>
  </si>
  <si>
    <t>300</t>
  </si>
  <si>
    <t>元/人</t>
  </si>
  <si>
    <t>反映慰问标准情况。</t>
  </si>
  <si>
    <t>生活状况改善</t>
  </si>
  <si>
    <t>反映补助促进受助对象生活状况改善的情况。</t>
  </si>
  <si>
    <t>根据《云南省临沧市中级人民法院判决书》要求，支付原告人何凤明涉案防水墙、石墙施工费22899元。</t>
  </si>
  <si>
    <t>面积</t>
  </si>
  <si>
    <t>49.27</t>
  </si>
  <si>
    <t>平方米/公里/立方/亩等</t>
  </si>
  <si>
    <t>反映修砌石墙、防水墙等情况。</t>
  </si>
  <si>
    <t>质量指标</t>
  </si>
  <si>
    <t>安全事故发生率</t>
  </si>
  <si>
    <t>未发生</t>
  </si>
  <si>
    <t>反映解决纠纷时的安全目标。</t>
  </si>
  <si>
    <t>债务问题解决时限</t>
  </si>
  <si>
    <t>反映债务问题完成情况。</t>
  </si>
  <si>
    <t>邻里矛盾化解情况</t>
  </si>
  <si>
    <t>友好相处</t>
  </si>
  <si>
    <t xml:space="preserve">反映邻里关系友好、融洽情况。
</t>
  </si>
  <si>
    <t>被告人满意度</t>
  </si>
  <si>
    <t xml:space="preserve">调查人被告人的满意度。
</t>
  </si>
  <si>
    <t>2025年，为部分残疾人就业创业户实施帮扶，切实改善残疾人基本生产生活情况，增加经济收入。</t>
  </si>
  <si>
    <t>创业就业扶持人数</t>
  </si>
  <si>
    <t>反映项目完成时间情况。</t>
  </si>
  <si>
    <t>反映扶残助残氛围情况。</t>
  </si>
  <si>
    <t>获得扶持残疾人的就业创业能力</t>
  </si>
  <si>
    <t>反映获得扶持对象的就业创业能力提升情况。</t>
  </si>
  <si>
    <t>2025年，为10名以上残疾人儿童和成年残疾人实施康复救助和辅助器具适配服务，切实满足残疾人的康复服务需求。</t>
  </si>
  <si>
    <t>符合条件的残疾人儿童基本康复服务人数</t>
  </si>
  <si>
    <t>反映获补助人员数量情况。</t>
  </si>
  <si>
    <t>残疾儿童康复服务内容</t>
  </si>
  <si>
    <t>符合要求</t>
  </si>
  <si>
    <t>项</t>
  </si>
  <si>
    <t>反映服务对象享受的服务内容</t>
  </si>
  <si>
    <t>2000元</t>
  </si>
  <si>
    <t>人/年</t>
  </si>
  <si>
    <t>反映年补助最高金额。</t>
  </si>
  <si>
    <t>残疾儿童康复服务水平</t>
  </si>
  <si>
    <t>反映服务对象获得救助后的水平。</t>
  </si>
  <si>
    <t>残疾人及其家属对残疾人康复服务的满意度</t>
  </si>
  <si>
    <t>≧90%</t>
  </si>
  <si>
    <t>反映获补助受益对象的满意程度。</t>
  </si>
  <si>
    <t>2025年，深入乡（镇）、村（社区）开展持证残疾人基本状况调查业务培训及指导等工作，按时完成调查任务。</t>
  </si>
  <si>
    <t>完成调查人数</t>
  </si>
  <si>
    <t>9000</t>
  </si>
  <si>
    <t>人</t>
  </si>
  <si>
    <t>反映调查人数情况。</t>
  </si>
  <si>
    <t>开展全县持证残疾人基本状况调查次数</t>
  </si>
  <si>
    <t>1.00</t>
  </si>
  <si>
    <t>反映组织开展持证残疾人基本状况调查情况。</t>
  </si>
  <si>
    <t>反映组织调查时限情况。</t>
  </si>
  <si>
    <t>反映全社会关心、理解、支持残疾人的氛围情况。</t>
  </si>
  <si>
    <t>参训人员满意度</t>
  </si>
  <si>
    <t>反映参训人员对培训内容、讲师授课、课程设置和培训效果等的满意度情况。</t>
  </si>
  <si>
    <t>2025年，深入基层，开展入户调查、评估、验收等工作，帮助更多的残疾人改善家庭无障碍环境，提高生活质量，消除和减少居家障碍。</t>
  </si>
  <si>
    <t>入户开展无障碍改造调查、评估、验收等户数</t>
  </si>
  <si>
    <t>反映入户开展无障碍改造调查、评估、验收等户数。</t>
  </si>
  <si>
    <t>反映工作完成时限。</t>
  </si>
  <si>
    <t>家庭无障碍环境情况</t>
  </si>
  <si>
    <t>反映家庭无障碍改造政策的宣传效果情况。</t>
  </si>
  <si>
    <t>=</t>
  </si>
  <si>
    <t>反映社会关心、理解、支持残疾人的氛围。</t>
  </si>
  <si>
    <t>90%</t>
  </si>
  <si>
    <t>反映受益对象的满意程度。</t>
  </si>
  <si>
    <t>2025年，通过开展残疾人职业技能和农村实用技术培训或补助参加残疾人职业技能和实用技术培训所产生的食宿费、交通费、培训费等。有效帮助残疾群众提高内生发展动力，发展产业、参与就业，依靠双手勤劳致富。</t>
  </si>
  <si>
    <t>接受职业技能和实用技术培训人次数</t>
  </si>
  <si>
    <t>10</t>
  </si>
  <si>
    <t>人次</t>
  </si>
  <si>
    <t>反映组织开展培训及补助人次情况。</t>
  </si>
  <si>
    <t>接受农村实用技术培训的残疾人掌握的生产技能数量</t>
  </si>
  <si>
    <t>1-2</t>
  </si>
  <si>
    <t>门</t>
  </si>
  <si>
    <t>反映组织开展各类培训的质量清理。</t>
  </si>
  <si>
    <t>反映培训完成时限情况。</t>
  </si>
  <si>
    <t>成本指标</t>
  </si>
  <si>
    <t>人均培训标准</t>
  </si>
  <si>
    <t>1500</t>
  </si>
  <si>
    <t>反映本单位组织开展各类培训中除师资费以外的人均培训费控制情况。</t>
  </si>
  <si>
    <t>接受农村实用技术培训的残疾人生产生活能力</t>
  </si>
  <si>
    <t>反映预算部门培训后残疾人生产生活能力情况。</t>
  </si>
  <si>
    <t>接受农村实用技术培训残疾人或家属满意度</t>
  </si>
  <si>
    <t>2025年，计划对30名困难残疾学生和残疾人子女学生实施就学资助，激励他们刻苦学习，减轻家庭经济负担。</t>
  </si>
  <si>
    <t>25</t>
  </si>
  <si>
    <t xml:space="preserve">反映发放单位及时发放补助资金时限的情况。
</t>
  </si>
  <si>
    <t>发放及时率</t>
  </si>
  <si>
    <t>政策知晓率</t>
  </si>
  <si>
    <t xml:space="preserve">反映补助政策的宣传效果情况。
</t>
  </si>
  <si>
    <t>预算06表</t>
  </si>
  <si>
    <t>政府性基金预算支出预算表</t>
  </si>
  <si>
    <t>单位名称：临沧市发展和改革委员会</t>
  </si>
  <si>
    <t>本年政府性基金预算支出</t>
  </si>
  <si>
    <r>
      <rPr>
        <sz val="11"/>
        <color rgb="FF000000"/>
        <rFont val="Microsoft YaHei UI"/>
        <charset val="134"/>
      </rPr>
      <t xml:space="preserve">                              2025</t>
    </r>
    <r>
      <rPr>
        <sz val="11"/>
        <color rgb="FF000000"/>
        <rFont val="宋体"/>
        <charset val="134"/>
      </rPr>
      <t>年永德县残疾人联合会无部门政府性基金预算，故此表为空表。</t>
    </r>
  </si>
  <si>
    <t>预算07表</t>
  </si>
  <si>
    <t>预算项目</t>
  </si>
  <si>
    <t>采购项目</t>
  </si>
  <si>
    <t>采购目录</t>
  </si>
  <si>
    <t>计量
单位</t>
  </si>
  <si>
    <t>数量</t>
  </si>
  <si>
    <t>面向中小企业预留资金</t>
  </si>
  <si>
    <t>政府性
基金</t>
  </si>
  <si>
    <t>国有资本经营收益</t>
  </si>
  <si>
    <t>财政专户管理的收入</t>
  </si>
  <si>
    <t>复印纸</t>
  </si>
  <si>
    <t>元</t>
  </si>
  <si>
    <t>碳粉</t>
  </si>
  <si>
    <t>其他硒鼓、粉盒</t>
  </si>
  <si>
    <t>预算08表</t>
  </si>
  <si>
    <t>政府购买服务项目</t>
  </si>
  <si>
    <t>政府购买服务目录</t>
  </si>
  <si>
    <r>
      <rPr>
        <sz val="11"/>
        <color rgb="FF000000"/>
        <rFont val="Microsoft YaHei UI"/>
        <charset val="134"/>
      </rPr>
      <t>2025</t>
    </r>
    <r>
      <rPr>
        <sz val="11"/>
        <color rgb="FF000000"/>
        <rFont val="宋体"/>
        <charset val="134"/>
      </rPr>
      <t>年永德县残疾人联合会无部门政府购买服务预算，故此表为空表。</t>
    </r>
  </si>
  <si>
    <t>预算09-1表</t>
  </si>
  <si>
    <t>单位名称（项目）</t>
  </si>
  <si>
    <t>地区</t>
  </si>
  <si>
    <t>政府性基金</t>
  </si>
  <si>
    <t>-</t>
  </si>
  <si>
    <r>
      <rPr>
        <sz val="11"/>
        <color rgb="FF000000"/>
        <rFont val="Microsoft YaHei UI"/>
        <charset val="134"/>
      </rPr>
      <t>2025</t>
    </r>
    <r>
      <rPr>
        <sz val="11"/>
        <color rgb="FF000000"/>
        <rFont val="宋体"/>
        <charset val="134"/>
      </rPr>
      <t>年永德县残疾人联合会无县对下转移支付预算，故此表为空表。</t>
    </r>
  </si>
  <si>
    <t>预算09-2表</t>
  </si>
  <si>
    <r>
      <rPr>
        <sz val="11"/>
        <color rgb="FF000000"/>
        <rFont val="Microsoft YaHei UI"/>
        <charset val="134"/>
      </rPr>
      <t>2025</t>
    </r>
    <r>
      <rPr>
        <sz val="11"/>
        <color rgb="FF000000"/>
        <rFont val="宋体"/>
        <charset val="134"/>
      </rPr>
      <t>年永德县残疾人联合会无县对下转移支付绩效目标，故此表为空表。</t>
    </r>
  </si>
  <si>
    <t>预算10表</t>
  </si>
  <si>
    <t>资产类别</t>
  </si>
  <si>
    <t>资产分类代码.名称</t>
  </si>
  <si>
    <t>资产名称</t>
  </si>
  <si>
    <t>计量单位</t>
  </si>
  <si>
    <t>财政部门批复数（元）</t>
  </si>
  <si>
    <t>单价</t>
  </si>
  <si>
    <t>金额</t>
  </si>
  <si>
    <r>
      <rPr>
        <sz val="11"/>
        <color rgb="FF000000"/>
        <rFont val="Microsoft YaHei UI"/>
        <charset val="134"/>
      </rPr>
      <t>2025</t>
    </r>
    <r>
      <rPr>
        <sz val="11"/>
        <color rgb="FF000000"/>
        <rFont val="宋体"/>
        <charset val="134"/>
      </rPr>
      <t>年永德县残疾人联合会无新增资产配置预算，故此表为空表。</t>
    </r>
  </si>
  <si>
    <t>预算11表</t>
  </si>
  <si>
    <t>上级补助</t>
  </si>
  <si>
    <r>
      <rPr>
        <sz val="11"/>
        <color rgb="FF000000"/>
        <rFont val="Microsoft YaHei UI"/>
        <charset val="134"/>
      </rPr>
      <t>2025</t>
    </r>
    <r>
      <rPr>
        <sz val="11"/>
        <color rgb="FF000000"/>
        <rFont val="宋体"/>
        <charset val="134"/>
      </rPr>
      <t>年永德县残疾人联合会无转移支付补助项目支出预算，故此表为空表。</t>
    </r>
  </si>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</sst>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5">
    <font>
      <sz val="9"/>
      <color rgb="FF000000"/>
      <name val="Microsoft YaHei UI"/>
      <charset val="134"/>
    </font>
    <font>
      <b/>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b/>
      <sz val="9"/>
      <color rgb="FF000000"/>
      <name val="宋体"/>
      <charset val="134"/>
    </font>
    <font>
      <b/>
      <sz val="9"/>
      <name val="宋体"/>
      <charset val="134"/>
    </font>
    <font>
      <sz val="11"/>
      <color rgb="FF000000"/>
      <name val="Microsoft YaHei UI"/>
      <charset val="134"/>
    </font>
    <font>
      <sz val="22"/>
      <name val="方正小标宋简体"/>
      <charset val="134"/>
    </font>
    <font>
      <sz val="10"/>
      <color rgb="FFFFFFFF"/>
      <name val="宋体"/>
      <charset val="134"/>
    </font>
    <font>
      <b/>
      <sz val="21"/>
      <color rgb="FF000000"/>
      <name val="宋体"/>
      <charset val="134"/>
    </font>
    <font>
      <b/>
      <sz val="9"/>
      <name val="Microsoft YaHei UI"/>
      <charset val="134"/>
    </font>
    <font>
      <sz val="10"/>
      <name val="宋体"/>
      <charset val="134"/>
    </font>
    <font>
      <b/>
      <sz val="23"/>
      <name val="宋体"/>
      <charset val="134"/>
    </font>
    <font>
      <sz val="11"/>
      <name val="宋体"/>
      <charset val="134"/>
    </font>
    <font>
      <b/>
      <sz val="10"/>
      <name val="宋体"/>
      <charset val="134"/>
    </font>
    <font>
      <b/>
      <sz val="10"/>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35" fillId="0" borderId="0" applyFont="0" applyFill="0" applyBorder="0" applyAlignment="0" applyProtection="0">
      <alignment vertical="center"/>
    </xf>
    <xf numFmtId="44" fontId="35" fillId="0" borderId="0" applyFont="0" applyFill="0" applyBorder="0" applyAlignment="0" applyProtection="0">
      <alignment vertical="center"/>
    </xf>
    <xf numFmtId="9" fontId="35" fillId="0" borderId="0" applyFont="0" applyFill="0" applyBorder="0" applyAlignment="0" applyProtection="0">
      <alignment vertical="center"/>
    </xf>
    <xf numFmtId="41" fontId="35" fillId="0" borderId="0" applyFont="0" applyFill="0" applyBorder="0" applyAlignment="0" applyProtection="0">
      <alignment vertical="center"/>
    </xf>
    <xf numFmtId="42" fontId="35"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3" borderId="14"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5" applyNumberFormat="0" applyFill="0" applyAlignment="0" applyProtection="0">
      <alignment vertical="center"/>
    </xf>
    <xf numFmtId="0" fontId="42" fillId="0" borderId="15" applyNumberFormat="0" applyFill="0" applyAlignment="0" applyProtection="0">
      <alignment vertical="center"/>
    </xf>
    <xf numFmtId="0" fontId="43" fillId="0" borderId="16" applyNumberFormat="0" applyFill="0" applyAlignment="0" applyProtection="0">
      <alignment vertical="center"/>
    </xf>
    <xf numFmtId="0" fontId="43" fillId="0" borderId="0" applyNumberFormat="0" applyFill="0" applyBorder="0" applyAlignment="0" applyProtection="0">
      <alignment vertical="center"/>
    </xf>
    <xf numFmtId="0" fontId="44" fillId="4" borderId="17" applyNumberFormat="0" applyAlignment="0" applyProtection="0">
      <alignment vertical="center"/>
    </xf>
    <xf numFmtId="0" fontId="45" fillId="5" borderId="18" applyNumberFormat="0" applyAlignment="0" applyProtection="0">
      <alignment vertical="center"/>
    </xf>
    <xf numFmtId="0" fontId="46" fillId="5" borderId="17" applyNumberFormat="0" applyAlignment="0" applyProtection="0">
      <alignment vertical="center"/>
    </xf>
    <xf numFmtId="0" fontId="47" fillId="6" borderId="19" applyNumberFormat="0" applyAlignment="0" applyProtection="0">
      <alignment vertical="center"/>
    </xf>
    <xf numFmtId="0" fontId="48" fillId="0" borderId="20" applyNumberFormat="0" applyFill="0" applyAlignment="0" applyProtection="0">
      <alignment vertical="center"/>
    </xf>
    <xf numFmtId="0" fontId="49" fillId="0" borderId="21" applyNumberFormat="0" applyFill="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4"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3" fillId="33"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0" fontId="8" fillId="0" borderId="7">
      <alignment horizontal="righ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cellStyleXfs>
  <cellXfs count="280">
    <xf numFmtId="0" fontId="0" fillId="0" borderId="0" xfId="0" applyFont="1">
      <alignment vertical="top"/>
      <protection locked="0"/>
    </xf>
    <xf numFmtId="0" fontId="0" fillId="0" borderId="0" xfId="0" applyFont="1" applyAlignment="1">
      <alignment horizontal="center" vertical="top"/>
      <protection locked="0"/>
    </xf>
    <xf numFmtId="0" fontId="1" fillId="0" borderId="0" xfId="0" applyFont="1" applyAlignment="1">
      <alignment horizontal="center" vertical="top"/>
      <protection locked="0"/>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6" fillId="0" borderId="7" xfId="0" applyFont="1" applyBorder="1" applyAlignment="1">
      <alignment horizontal="center" vertical="center"/>
      <protection locked="0"/>
    </xf>
    <xf numFmtId="178" fontId="8" fillId="0" borderId="7" xfId="0" applyNumberFormat="1" applyFont="1" applyBorder="1" applyAlignment="1">
      <alignment horizontal="center" vertical="center"/>
      <protection locked="0"/>
    </xf>
    <xf numFmtId="0" fontId="6" fillId="0" borderId="7" xfId="0" applyFont="1" applyBorder="1" applyAlignment="1">
      <alignment horizontal="left" vertical="center" wrapText="1"/>
      <protection locked="0"/>
    </xf>
    <xf numFmtId="178" fontId="8" fillId="0" borderId="7" xfId="0" applyNumberFormat="1" applyFont="1" applyBorder="1" applyAlignment="1">
      <alignment horizontal="right" vertical="center"/>
      <protection locked="0"/>
    </xf>
    <xf numFmtId="49" fontId="8" fillId="0" borderId="7" xfId="53" applyNumberFormat="1" applyFont="1" applyBorder="1" applyProtection="1">
      <alignment horizontal="left" vertical="center" wrapText="1"/>
      <protection locked="0"/>
    </xf>
    <xf numFmtId="0" fontId="9" fillId="0" borderId="2" xfId="0" applyFont="1" applyBorder="1" applyAlignment="1">
      <alignment horizontal="center" vertical="center" wrapText="1"/>
      <protection locked="0"/>
    </xf>
    <xf numFmtId="0" fontId="9" fillId="0" borderId="3" xfId="0" applyFont="1" applyBorder="1" applyAlignment="1">
      <alignment horizontal="center" vertical="center" wrapText="1"/>
      <protection locked="0"/>
    </xf>
    <xf numFmtId="0" fontId="9" fillId="0" borderId="4" xfId="0" applyFont="1" applyBorder="1" applyAlignment="1">
      <alignment horizontal="center" vertical="center" wrapText="1"/>
      <protection locked="0"/>
    </xf>
    <xf numFmtId="178" fontId="10" fillId="0" borderId="7" xfId="0" applyNumberFormat="1" applyFont="1" applyBorder="1" applyAlignment="1">
      <alignment horizontal="center" vertical="center"/>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11" fillId="0" borderId="0" xfId="0" applyFont="1" applyAlignment="1">
      <alignment horizontal="center" vertical="center"/>
      <protection locked="0"/>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3" fillId="0" borderId="0" xfId="0" applyFont="1" applyAlignment="1" applyProtection="1">
      <alignment horizontal="right" vertical="center"/>
    </xf>
    <xf numFmtId="0" fontId="12"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1" xfId="0" applyFont="1" applyBorder="1" applyAlignment="1" applyProtection="1">
      <alignment horizontal="center" vertical="center"/>
    </xf>
    <xf numFmtId="0" fontId="13" fillId="0" borderId="0" xfId="0" applyFont="1" applyAlignment="1">
      <alignment horizontal="right"/>
      <protection locked="0"/>
    </xf>
    <xf numFmtId="49" fontId="13"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4" fillId="0" borderId="0" xfId="0" applyFont="1" applyAlignment="1">
      <alignment horizontal="center" vertical="center" wrapText="1"/>
      <protection locked="0"/>
    </xf>
    <xf numFmtId="0" fontId="14" fillId="0" borderId="0" xfId="0" applyFont="1" applyAlignment="1">
      <alignment horizontal="center" vertical="center"/>
      <protection locked="0"/>
    </xf>
    <xf numFmtId="0" fontId="14"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0" fontId="11" fillId="0" borderId="0" xfId="0" applyFont="1" applyAlignment="1">
      <alignment horizontal="left" vertical="center" wrapText="1"/>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1" xfId="0" applyFont="1" applyBorder="1" applyAlignment="1">
      <alignment horizontal="center" vertical="center" wrapText="1"/>
      <protection locked="0"/>
    </xf>
    <xf numFmtId="0" fontId="6" fillId="0" borderId="5" xfId="0" applyFont="1" applyBorder="1" applyAlignment="1">
      <alignment horizontal="center" vertical="center" wrapText="1"/>
      <protection locked="0"/>
    </xf>
    <xf numFmtId="0" fontId="6" fillId="0" borderId="6" xfId="0" applyFont="1" applyBorder="1" applyAlignment="1">
      <alignment horizontal="center" vertical="center" wrapText="1"/>
      <protection locked="0"/>
    </xf>
    <xf numFmtId="0" fontId="2" fillId="0" borderId="0" xfId="0" applyFont="1">
      <alignment vertical="top"/>
      <protection locked="0"/>
    </xf>
    <xf numFmtId="0" fontId="15" fillId="0" borderId="0" xfId="0" applyFont="1">
      <alignment vertical="top"/>
      <protection locked="0"/>
    </xf>
    <xf numFmtId="0" fontId="2" fillId="0" borderId="0" xfId="0" applyFont="1" applyAlignment="1">
      <alignment horizontal="center" vertical="top"/>
      <protection locked="0"/>
    </xf>
    <xf numFmtId="0" fontId="2" fillId="0" borderId="0" xfId="0" applyFont="1" applyAlignment="1">
      <alignment horizontal="center" vertical="center"/>
      <protection locked="0"/>
    </xf>
    <xf numFmtId="0" fontId="16" fillId="0" borderId="0" xfId="0" applyFont="1" applyAlignment="1" applyProtection="1">
      <alignment horizontal="center" vertical="center"/>
    </xf>
    <xf numFmtId="49" fontId="16" fillId="0" borderId="0" xfId="0" applyNumberFormat="1" applyFont="1" applyAlignment="1" applyProtection="1">
      <alignment horizontal="center" vertical="center"/>
    </xf>
    <xf numFmtId="49" fontId="16" fillId="0" borderId="0" xfId="0" applyNumberFormat="1" applyFont="1" applyAlignment="1" applyProtection="1">
      <alignment vertical="center"/>
    </xf>
    <xf numFmtId="0" fontId="12" fillId="0" borderId="0" xfId="0" applyFont="1" applyAlignment="1" applyProtection="1">
      <alignment horizontal="center" vertical="center"/>
    </xf>
    <xf numFmtId="0" fontId="17" fillId="0" borderId="0" xfId="0" applyFont="1" applyAlignment="1" applyProtection="1">
      <alignment horizontal="center" vertical="center"/>
    </xf>
    <xf numFmtId="0" fontId="8" fillId="0" borderId="0" xfId="0" applyFont="1" applyAlignment="1">
      <alignment horizontal="center" vertical="center"/>
      <protection locked="0"/>
    </xf>
    <xf numFmtId="0" fontId="18" fillId="0" borderId="0" xfId="0" applyFont="1" applyAlignment="1" applyProtection="1">
      <alignment horizontal="center" vertical="center"/>
    </xf>
    <xf numFmtId="0" fontId="18" fillId="0" borderId="0" xfId="0" applyFont="1" applyAlignment="1" applyProtection="1">
      <alignment horizontal="left" vertical="center"/>
    </xf>
    <xf numFmtId="0" fontId="18" fillId="0" borderId="1" xfId="0" applyFont="1" applyBorder="1" applyAlignment="1">
      <alignment horizontal="center" vertical="center" wrapText="1"/>
      <protection locked="0"/>
    </xf>
    <xf numFmtId="0" fontId="18" fillId="0" borderId="1" xfId="0" applyFont="1" applyBorder="1" applyAlignment="1" applyProtection="1">
      <alignment horizontal="center" vertical="center" wrapText="1"/>
    </xf>
    <xf numFmtId="0" fontId="18" fillId="0" borderId="5" xfId="0" applyFont="1" applyBorder="1" applyAlignment="1">
      <alignment horizontal="center" vertical="center" wrapText="1"/>
      <protection locked="0"/>
    </xf>
    <xf numFmtId="0" fontId="18" fillId="0" borderId="5" xfId="0" applyFont="1" applyBorder="1" applyAlignment="1" applyProtection="1">
      <alignment horizontal="center" vertical="center"/>
    </xf>
    <xf numFmtId="0" fontId="18" fillId="0" borderId="5" xfId="0" applyFont="1" applyBorder="1" applyAlignment="1" applyProtection="1">
      <alignment horizontal="center" vertical="center" wrapText="1"/>
    </xf>
    <xf numFmtId="0" fontId="18" fillId="0" borderId="6" xfId="0" applyFont="1" applyBorder="1" applyAlignment="1">
      <alignment horizontal="center" vertical="center" wrapText="1"/>
      <protection locked="0"/>
    </xf>
    <xf numFmtId="0" fontId="18" fillId="0" borderId="6" xfId="0" applyFont="1" applyBorder="1" applyAlignment="1" applyProtection="1">
      <alignment horizontal="center" vertical="center"/>
    </xf>
    <xf numFmtId="0" fontId="18" fillId="0" borderId="6" xfId="0" applyFont="1" applyBorder="1" applyAlignment="1" applyProtection="1">
      <alignment horizontal="center" vertical="center" wrapText="1"/>
    </xf>
    <xf numFmtId="3" fontId="16" fillId="0" borderId="7" xfId="0" applyNumberFormat="1" applyFont="1" applyBorder="1" applyAlignment="1" applyProtection="1">
      <alignment horizontal="center" vertical="center"/>
    </xf>
    <xf numFmtId="0" fontId="8" fillId="0" borderId="7" xfId="0" applyFont="1" applyBorder="1" applyAlignment="1">
      <alignment horizontal="center" vertical="center" wrapText="1"/>
      <protection locked="0"/>
    </xf>
    <xf numFmtId="0" fontId="8" fillId="0" borderId="7" xfId="0" applyFont="1" applyBorder="1" applyAlignment="1">
      <alignment horizontal="left" vertical="center" wrapText="1"/>
      <protection locked="0"/>
    </xf>
    <xf numFmtId="0" fontId="16" fillId="0" borderId="7" xfId="0" applyFont="1" applyBorder="1" applyAlignment="1" applyProtection="1">
      <alignment horizontal="center" vertical="center"/>
    </xf>
    <xf numFmtId="0" fontId="16" fillId="0" borderId="7" xfId="0" applyFont="1" applyBorder="1" applyAlignment="1" applyProtection="1">
      <alignment vertical="center"/>
    </xf>
    <xf numFmtId="49" fontId="8" fillId="0" borderId="7" xfId="53" applyNumberFormat="1" applyFont="1" applyBorder="1" applyAlignment="1" applyProtection="1">
      <alignment horizontal="center" vertical="center" wrapText="1"/>
      <protection locked="0"/>
    </xf>
    <xf numFmtId="0" fontId="19" fillId="0" borderId="2" xfId="0" applyFont="1" applyBorder="1" applyAlignment="1">
      <alignment horizontal="center" vertical="center" wrapText="1"/>
      <protection locked="0"/>
    </xf>
    <xf numFmtId="0" fontId="10" fillId="0" borderId="3" xfId="0" applyFont="1" applyBorder="1" applyAlignment="1" applyProtection="1">
      <alignment horizontal="center" vertical="center"/>
    </xf>
    <xf numFmtId="0" fontId="10" fillId="0" borderId="3" xfId="0" applyFont="1" applyBorder="1" applyAlignment="1" applyProtection="1">
      <alignment horizontal="left" vertical="center"/>
    </xf>
    <xf numFmtId="0" fontId="10" fillId="0" borderId="4" xfId="0" applyFont="1" applyBorder="1" applyAlignment="1" applyProtection="1">
      <alignment horizontal="left" vertical="center"/>
    </xf>
    <xf numFmtId="0" fontId="16" fillId="0" borderId="0" xfId="0" applyFont="1" applyAlignment="1" applyProtection="1">
      <alignment vertical="center"/>
    </xf>
    <xf numFmtId="0" fontId="18" fillId="0" borderId="0" xfId="0" applyFont="1" applyAlignment="1" applyProtection="1">
      <alignment vertical="center"/>
    </xf>
    <xf numFmtId="0" fontId="18" fillId="0" borderId="1" xfId="0" applyFont="1" applyBorder="1" applyAlignment="1" applyProtection="1">
      <alignment horizontal="center" vertical="center"/>
    </xf>
    <xf numFmtId="0" fontId="18" fillId="0" borderId="2" xfId="0" applyFont="1" applyBorder="1" applyAlignment="1" applyProtection="1">
      <alignment horizontal="center" vertical="center"/>
    </xf>
    <xf numFmtId="0" fontId="18" fillId="0" borderId="3" xfId="0" applyFont="1" applyBorder="1" applyAlignment="1" applyProtection="1">
      <alignment horizontal="center" vertical="center"/>
    </xf>
    <xf numFmtId="0" fontId="18" fillId="0" borderId="4" xfId="0" applyFont="1" applyBorder="1" applyAlignment="1" applyProtection="1">
      <alignment horizontal="center" vertical="center"/>
    </xf>
    <xf numFmtId="0" fontId="18" fillId="0" borderId="8" xfId="0" applyFont="1" applyBorder="1" applyAlignment="1" applyProtection="1">
      <alignment horizontal="center" vertical="center"/>
    </xf>
    <xf numFmtId="0" fontId="18" fillId="0" borderId="9" xfId="0" applyFont="1" applyBorder="1" applyAlignment="1" applyProtection="1">
      <alignment horizontal="center" vertical="center"/>
    </xf>
    <xf numFmtId="0" fontId="18" fillId="0" borderId="12" xfId="0" applyFont="1" applyBorder="1" applyAlignment="1">
      <alignment horizontal="center" vertical="center" wrapText="1"/>
      <protection locked="0"/>
    </xf>
    <xf numFmtId="0" fontId="18" fillId="0" borderId="11" xfId="0" applyFont="1" applyBorder="1" applyAlignment="1" applyProtection="1">
      <alignment horizontal="center" vertical="center"/>
    </xf>
    <xf numFmtId="0" fontId="18" fillId="0" borderId="7" xfId="0" applyFont="1" applyBorder="1" applyAlignment="1" applyProtection="1">
      <alignment horizontal="center" vertical="center" wrapText="1"/>
    </xf>
    <xf numFmtId="178" fontId="10" fillId="0" borderId="7" xfId="0" applyNumberFormat="1" applyFont="1" applyBorder="1" applyAlignment="1">
      <alignment horizontal="right" vertical="center"/>
      <protection locked="0"/>
    </xf>
    <xf numFmtId="0" fontId="8" fillId="0" borderId="0" xfId="0" applyFont="1" applyAlignment="1" applyProtection="1">
      <alignment horizontal="right" vertical="center"/>
    </xf>
    <xf numFmtId="0" fontId="18" fillId="0" borderId="5" xfId="0" applyFont="1" applyBorder="1" applyAlignment="1">
      <alignment horizontal="center" vertical="center"/>
      <protection locked="0"/>
    </xf>
    <xf numFmtId="0" fontId="1" fillId="0" borderId="0" xfId="0" applyFont="1">
      <alignment vertical="top"/>
      <protection locked="0"/>
    </xf>
    <xf numFmtId="0" fontId="3" fillId="0" borderId="0" xfId="0" applyFont="1" applyAlignment="1">
      <alignment horizontal="center" vertical="top"/>
      <protection locked="0"/>
    </xf>
    <xf numFmtId="49" fontId="3" fillId="0" borderId="0" xfId="0" applyNumberFormat="1" applyFont="1" applyAlignment="1">
      <alignment horizontal="center"/>
      <protection locked="0"/>
    </xf>
    <xf numFmtId="49" fontId="3" fillId="0" borderId="0" xfId="0" applyNumberFormat="1" applyFont="1" applyAlignment="1">
      <protection locked="0"/>
    </xf>
    <xf numFmtId="0" fontId="3" fillId="0" borderId="0" xfId="0" applyFont="1" applyAlignment="1">
      <alignment horizontal="center"/>
      <protection locked="0"/>
    </xf>
    <xf numFmtId="0" fontId="4" fillId="0" borderId="0" xfId="0" applyFont="1" applyAlignment="1">
      <alignment horizontal="center" vertical="center"/>
      <protection locked="0"/>
    </xf>
    <xf numFmtId="0" fontId="6" fillId="0" borderId="0" xfId="0" applyFont="1" applyAlignment="1">
      <alignment horizontal="center" vertical="center"/>
      <protection locked="0"/>
    </xf>
    <xf numFmtId="0" fontId="7"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0" xfId="0" applyFont="1" applyAlignment="1">
      <alignment horizontal="center"/>
      <protection locked="0"/>
    </xf>
    <xf numFmtId="0" fontId="7" fillId="0" borderId="2" xfId="0" applyFont="1" applyBorder="1" applyAlignment="1">
      <alignment horizontal="center" vertical="center"/>
      <protection locked="0"/>
    </xf>
    <xf numFmtId="0" fontId="7" fillId="0" borderId="5"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center" vertical="center"/>
    </xf>
    <xf numFmtId="0" fontId="6" fillId="0" borderId="7" xfId="0" applyFont="1" applyBorder="1" applyAlignment="1" applyProtection="1">
      <alignment horizontal="left" vertical="center"/>
    </xf>
    <xf numFmtId="0" fontId="20" fillId="0" borderId="2" xfId="0" applyFont="1" applyBorder="1" applyAlignment="1">
      <alignment horizontal="center" vertical="center" wrapText="1"/>
      <protection locked="0"/>
    </xf>
    <xf numFmtId="0" fontId="9" fillId="0" borderId="3" xfId="0" applyFont="1" applyBorder="1" applyAlignment="1">
      <alignment horizontal="center" vertical="center"/>
      <protection locked="0"/>
    </xf>
    <xf numFmtId="0" fontId="9" fillId="0" borderId="3" xfId="0" applyFont="1" applyBorder="1" applyAlignment="1">
      <alignment horizontal="left" vertical="center"/>
      <protection locked="0"/>
    </xf>
    <xf numFmtId="0" fontId="9" fillId="0" borderId="4" xfId="0" applyFont="1" applyBorder="1" applyAlignment="1">
      <alignment horizontal="left" vertical="center"/>
      <protection locked="0"/>
    </xf>
    <xf numFmtId="0" fontId="3" fillId="0" borderId="0" xfId="0" applyFont="1" applyAlignment="1" applyProtection="1">
      <alignment horizontal="center"/>
    </xf>
    <xf numFmtId="0" fontId="7" fillId="0" borderId="0" xfId="0" applyFont="1" applyAlignment="1" applyProtection="1">
      <alignment horizontal="center"/>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21" fillId="0" borderId="0" xfId="0" applyFont="1" applyAlignment="1" applyProtection="1">
      <alignment horizontal="center" wrapText="1"/>
    </xf>
    <xf numFmtId="0" fontId="3" fillId="0" borderId="0" xfId="0" applyFont="1" applyAlignment="1" applyProtection="1">
      <alignment horizontal="center" wrapText="1"/>
    </xf>
    <xf numFmtId="0" fontId="22" fillId="0" borderId="6" xfId="0" applyFont="1" applyBorder="1" applyAlignment="1">
      <alignment horizontal="center" vertical="center" wrapText="1"/>
      <protection locked="0"/>
    </xf>
    <xf numFmtId="0" fontId="23" fillId="0" borderId="7" xfId="0" applyFont="1" applyBorder="1" applyAlignment="1">
      <alignment horizontal="center" vertical="center"/>
      <protection locked="0"/>
    </xf>
    <xf numFmtId="0" fontId="24" fillId="0" borderId="7" xfId="0" applyFont="1" applyBorder="1" applyAlignment="1">
      <alignment horizontal="center" vertical="center"/>
      <protection locked="0"/>
    </xf>
    <xf numFmtId="0" fontId="25" fillId="0" borderId="7" xfId="0" applyFont="1" applyBorder="1" applyAlignment="1" applyProtection="1">
      <alignment horizontal="center" vertical="center"/>
    </xf>
    <xf numFmtId="0" fontId="25" fillId="0" borderId="2" xfId="0" applyFont="1" applyBorder="1" applyAlignment="1" applyProtection="1">
      <alignment horizontal="center" vertical="center"/>
    </xf>
    <xf numFmtId="178" fontId="26" fillId="0" borderId="7" xfId="0" applyNumberFormat="1" applyFont="1" applyBorder="1" applyAlignment="1" applyProtection="1">
      <alignment horizontal="center" vertical="center"/>
    </xf>
    <xf numFmtId="0" fontId="3" fillId="0" borderId="0" xfId="0" applyFont="1" applyAlignment="1" applyProtection="1">
      <alignment horizontal="center" vertical="top"/>
    </xf>
    <xf numFmtId="0" fontId="3" fillId="0" borderId="0" xfId="0" applyFont="1" applyAlignment="1" applyProtection="1">
      <alignment horizontal="center" vertical="center"/>
    </xf>
    <xf numFmtId="0" fontId="6" fillId="0" borderId="0" xfId="0" applyFont="1" applyAlignment="1" applyProtection="1">
      <alignment horizontal="center" vertical="center"/>
    </xf>
    <xf numFmtId="0" fontId="27"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0" fontId="7" fillId="0" borderId="9" xfId="0" applyFont="1" applyBorder="1" applyAlignment="1" applyProtection="1">
      <alignment horizontal="center" vertical="center"/>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20" fillId="0" borderId="2" xfId="0" applyFont="1" applyBorder="1" applyAlignment="1" applyProtection="1">
      <alignment horizontal="center" vertical="center"/>
    </xf>
    <xf numFmtId="0" fontId="20" fillId="0" borderId="4" xfId="0" applyFont="1" applyBorder="1" applyAlignment="1" applyProtection="1">
      <alignment horizontal="center" vertical="center"/>
    </xf>
    <xf numFmtId="0" fontId="0" fillId="0" borderId="0" xfId="0" applyFont="1" applyAlignment="1">
      <alignment horizontal="left" vertical="top"/>
      <protection locked="0"/>
    </xf>
    <xf numFmtId="0" fontId="2" fillId="0" borderId="0" xfId="0" applyFont="1" applyAlignment="1">
      <alignment horizontal="left" vertical="center"/>
      <protection locked="0"/>
    </xf>
    <xf numFmtId="0" fontId="28" fillId="0" borderId="0" xfId="0" applyFont="1" applyAlignment="1" applyProtection="1">
      <alignment horizontal="center" vertical="center"/>
    </xf>
    <xf numFmtId="0" fontId="28" fillId="0" borderId="0" xfId="0" applyFont="1" applyAlignment="1" applyProtection="1">
      <alignment horizontal="left" vertical="center"/>
    </xf>
    <xf numFmtId="0" fontId="20" fillId="0" borderId="0" xfId="0" applyFont="1" applyAlignment="1" applyProtection="1">
      <alignment horizontal="center" vertical="center"/>
    </xf>
    <xf numFmtId="0" fontId="20" fillId="0" borderId="0" xfId="0" applyFont="1" applyAlignment="1" applyProtection="1">
      <alignment horizontal="left" vertical="center"/>
    </xf>
    <xf numFmtId="0" fontId="7" fillId="0" borderId="2" xfId="0"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6" xfId="0" applyFont="1" applyBorder="1" applyAlignment="1" applyProtection="1">
      <alignment horizontal="left" vertical="center"/>
    </xf>
    <xf numFmtId="0" fontId="6" fillId="0" borderId="7" xfId="0" applyFont="1" applyBorder="1" applyAlignment="1" applyProtection="1">
      <alignment vertical="center"/>
    </xf>
    <xf numFmtId="0" fontId="6" fillId="0" borderId="7" xfId="0" applyFont="1" applyBorder="1" applyAlignment="1">
      <alignment horizontal="left" vertical="center"/>
      <protection locked="0"/>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16" fillId="0" borderId="6" xfId="0" applyFont="1" applyBorder="1" applyAlignment="1">
      <alignment vertical="center"/>
      <protection locked="0"/>
    </xf>
    <xf numFmtId="0" fontId="10" fillId="0" borderId="6" xfId="0" applyFont="1" applyBorder="1" applyAlignment="1">
      <alignment horizontal="center" vertical="center"/>
      <protection locked="0"/>
    </xf>
    <xf numFmtId="0" fontId="9" fillId="0" borderId="7" xfId="0" applyFont="1" applyBorder="1" applyAlignment="1">
      <alignment horizontal="center" vertical="center"/>
      <protection locked="0"/>
    </xf>
    <xf numFmtId="0" fontId="9" fillId="0" borderId="7" xfId="0" applyFont="1" applyBorder="1" applyAlignment="1" applyProtection="1">
      <alignment horizontal="left" vertical="center"/>
    </xf>
    <xf numFmtId="0" fontId="29" fillId="0" borderId="0" xfId="0" applyFont="1" applyAlignment="1" applyProtection="1">
      <alignment horizontal="center" vertical="center"/>
    </xf>
    <xf numFmtId="0" fontId="29" fillId="0" borderId="0" xfId="0" applyFont="1" applyAlignment="1" applyProtection="1">
      <alignment vertical="center"/>
    </xf>
    <xf numFmtId="0" fontId="30"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16" fillId="0" borderId="7" xfId="0" applyFont="1" applyBorder="1" applyAlignment="1">
      <alignment horizontal="left" vertical="center" wrapText="1" indent="1"/>
      <protection locked="0"/>
    </xf>
    <xf numFmtId="0" fontId="16"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20" fillId="0" borderId="7" xfId="0" applyFont="1" applyBorder="1" applyAlignment="1">
      <alignment horizontal="center" vertical="center" wrapText="1"/>
      <protection locked="0"/>
    </xf>
    <xf numFmtId="0" fontId="20" fillId="0" borderId="7" xfId="0" applyFont="1" applyBorder="1" applyAlignment="1" applyProtection="1">
      <alignment horizontal="center" vertical="center" wrapText="1"/>
    </xf>
    <xf numFmtId="0" fontId="31" fillId="0" borderId="0" xfId="0" applyFont="1" applyAlignment="1" applyProtection="1"/>
    <xf numFmtId="0" fontId="32"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9" fillId="0" borderId="6" xfId="0" applyFont="1" applyBorder="1" applyAlignment="1" applyProtection="1">
      <alignment horizontal="center" vertical="center"/>
    </xf>
    <xf numFmtId="0" fontId="9" fillId="0" borderId="11" xfId="0" applyFont="1" applyBorder="1" applyAlignment="1" applyProtection="1">
      <alignment vertical="center"/>
    </xf>
    <xf numFmtId="0" fontId="29" fillId="0" borderId="0" xfId="0" applyFont="1" applyProtection="1">
      <alignment vertical="top"/>
    </xf>
    <xf numFmtId="0" fontId="32"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33" fillId="0" borderId="0" xfId="0" applyFont="1" applyAlignment="1" applyProtection="1">
      <alignment horizontal="center" vertical="top"/>
    </xf>
    <xf numFmtId="0" fontId="34"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9"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9" fillId="0" borderId="6" xfId="0" applyFont="1" applyBorder="1" applyAlignment="1">
      <alignment horizontal="center" vertical="center"/>
      <protection locked="0"/>
    </xf>
    <xf numFmtId="0" fontId="16"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xf numFmtId="0" fontId="6"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6" workbookViewId="0">
      <selection activeCell="B49" sqref="B49"/>
    </sheetView>
  </sheetViews>
  <sheetFormatPr defaultColWidth="9.14285714285714" defaultRowHeight="12" customHeight="1" outlineLevelCol="3"/>
  <cols>
    <col min="1" max="1" width="31.847619047619" customWidth="1"/>
    <col min="2" max="2" width="35.5714285714286" style="1" customWidth="1"/>
    <col min="3" max="3" width="36.5714285714286" customWidth="1"/>
    <col min="4" max="4" width="33.847619047619" style="1" customWidth="1"/>
  </cols>
  <sheetData>
    <row r="1" ht="15" customHeight="1" spans="4:4">
      <c r="D1" s="208" t="s">
        <v>0</v>
      </c>
    </row>
    <row r="2" ht="36" customHeight="1" spans="1:4">
      <c r="A2" s="7" t="str">
        <f>"2025"&amp;"年部门财务收支预算总表"</f>
        <v>2025年部门财务收支预算总表</v>
      </c>
      <c r="B2" s="274"/>
      <c r="C2" s="274"/>
      <c r="D2" s="274"/>
    </row>
    <row r="3" ht="18.75" customHeight="1" spans="1:4">
      <c r="A3" s="46" t="str">
        <f>"单位名称："&amp;"永德县残疾人联合会"</f>
        <v>单位名称：永德县残疾人联合会</v>
      </c>
      <c r="B3" s="275"/>
      <c r="C3" s="275"/>
      <c r="D3" s="208" t="s">
        <v>1</v>
      </c>
    </row>
    <row r="4" ht="18.75" customHeight="1" spans="1:4">
      <c r="A4" s="14" t="s">
        <v>2</v>
      </c>
      <c r="B4" s="16"/>
      <c r="C4" s="14" t="s">
        <v>3</v>
      </c>
      <c r="D4" s="16"/>
    </row>
    <row r="5" ht="18.75" customHeight="1" spans="1:4">
      <c r="A5" s="35" t="s">
        <v>4</v>
      </c>
      <c r="B5" s="35" t="str">
        <f>"2025"&amp;"年预算数"</f>
        <v>2025年预算数</v>
      </c>
      <c r="C5" s="35" t="s">
        <v>5</v>
      </c>
      <c r="D5" s="35" t="str">
        <f>"2025"&amp;"年预算数"</f>
        <v>2025年预算数</v>
      </c>
    </row>
    <row r="6" ht="18.75" customHeight="1" spans="1:4">
      <c r="A6" s="37"/>
      <c r="B6" s="37"/>
      <c r="C6" s="37"/>
      <c r="D6" s="37"/>
    </row>
    <row r="7" ht="18.75" customHeight="1" spans="1:4">
      <c r="A7" s="188" t="s">
        <v>6</v>
      </c>
      <c r="B7" s="25">
        <v>2116922.15</v>
      </c>
      <c r="C7" s="188" t="s">
        <v>7</v>
      </c>
      <c r="D7" s="25"/>
    </row>
    <row r="8" ht="18.75" customHeight="1" spans="1:4">
      <c r="A8" s="188" t="s">
        <v>8</v>
      </c>
      <c r="B8" s="25"/>
      <c r="C8" s="188" t="s">
        <v>9</v>
      </c>
      <c r="D8" s="25"/>
    </row>
    <row r="9" ht="18.75" customHeight="1" spans="1:4">
      <c r="A9" s="188" t="s">
        <v>10</v>
      </c>
      <c r="B9" s="25"/>
      <c r="C9" s="188" t="s">
        <v>11</v>
      </c>
      <c r="D9" s="25"/>
    </row>
    <row r="10" ht="18.75" customHeight="1" spans="1:4">
      <c r="A10" s="188" t="s">
        <v>12</v>
      </c>
      <c r="B10" s="25"/>
      <c r="C10" s="188" t="s">
        <v>13</v>
      </c>
      <c r="D10" s="25"/>
    </row>
    <row r="11" ht="18.75" customHeight="1" spans="1:4">
      <c r="A11" s="276" t="s">
        <v>14</v>
      </c>
      <c r="B11" s="25"/>
      <c r="C11" s="232" t="s">
        <v>15</v>
      </c>
      <c r="D11" s="25"/>
    </row>
    <row r="12" ht="18.75" customHeight="1" spans="1:4">
      <c r="A12" s="235" t="s">
        <v>16</v>
      </c>
      <c r="B12" s="25"/>
      <c r="C12" s="234" t="s">
        <v>17</v>
      </c>
      <c r="D12" s="25"/>
    </row>
    <row r="13" ht="18.75" customHeight="1" spans="1:4">
      <c r="A13" s="235" t="s">
        <v>18</v>
      </c>
      <c r="B13" s="25"/>
      <c r="C13" s="234" t="s">
        <v>19</v>
      </c>
      <c r="D13" s="25"/>
    </row>
    <row r="14" ht="18.75" customHeight="1" spans="1:4">
      <c r="A14" s="235" t="s">
        <v>20</v>
      </c>
      <c r="B14" s="25"/>
      <c r="C14" s="234" t="s">
        <v>21</v>
      </c>
      <c r="D14" s="25">
        <v>1903279.03</v>
      </c>
    </row>
    <row r="15" ht="18.75" customHeight="1" spans="1:4">
      <c r="A15" s="235" t="s">
        <v>22</v>
      </c>
      <c r="B15" s="25"/>
      <c r="C15" s="234" t="s">
        <v>23</v>
      </c>
      <c r="D15" s="25">
        <v>83506.46</v>
      </c>
    </row>
    <row r="16" ht="18.75" customHeight="1" spans="1:4">
      <c r="A16" s="235" t="s">
        <v>24</v>
      </c>
      <c r="B16" s="25"/>
      <c r="C16" s="235" t="s">
        <v>25</v>
      </c>
      <c r="D16" s="25"/>
    </row>
    <row r="17" ht="18.75" customHeight="1" spans="1:4">
      <c r="A17" s="235" t="s">
        <v>26</v>
      </c>
      <c r="B17" s="25"/>
      <c r="C17" s="235" t="s">
        <v>27</v>
      </c>
      <c r="D17" s="25"/>
    </row>
    <row r="18" ht="18.75" customHeight="1" spans="1:4">
      <c r="A18" s="236" t="s">
        <v>26</v>
      </c>
      <c r="B18" s="25"/>
      <c r="C18" s="234" t="s">
        <v>28</v>
      </c>
      <c r="D18" s="25"/>
    </row>
    <row r="19" ht="18.75" customHeight="1" spans="1:4">
      <c r="A19" s="236" t="s">
        <v>26</v>
      </c>
      <c r="B19" s="25"/>
      <c r="C19" s="234" t="s">
        <v>29</v>
      </c>
      <c r="D19" s="25"/>
    </row>
    <row r="20" ht="18.75" customHeight="1" spans="1:4">
      <c r="A20" s="236" t="s">
        <v>26</v>
      </c>
      <c r="B20" s="25"/>
      <c r="C20" s="234" t="s">
        <v>30</v>
      </c>
      <c r="D20" s="25"/>
    </row>
    <row r="21" ht="18.75" customHeight="1" spans="1:4">
      <c r="A21" s="236" t="s">
        <v>26</v>
      </c>
      <c r="B21" s="25"/>
      <c r="C21" s="234" t="s">
        <v>31</v>
      </c>
      <c r="D21" s="25"/>
    </row>
    <row r="22" ht="18.75" customHeight="1" spans="1:4">
      <c r="A22" s="236" t="s">
        <v>26</v>
      </c>
      <c r="B22" s="25"/>
      <c r="C22" s="234" t="s">
        <v>32</v>
      </c>
      <c r="D22" s="25"/>
    </row>
    <row r="23" ht="18.75" customHeight="1" spans="1:4">
      <c r="A23" s="236" t="s">
        <v>26</v>
      </c>
      <c r="B23" s="25"/>
      <c r="C23" s="234" t="s">
        <v>33</v>
      </c>
      <c r="D23" s="25"/>
    </row>
    <row r="24" ht="18.75" customHeight="1" spans="1:4">
      <c r="A24" s="236" t="s">
        <v>26</v>
      </c>
      <c r="B24" s="25"/>
      <c r="C24" s="234" t="s">
        <v>34</v>
      </c>
      <c r="D24" s="25"/>
    </row>
    <row r="25" ht="18.75" customHeight="1" spans="1:4">
      <c r="A25" s="236" t="s">
        <v>26</v>
      </c>
      <c r="B25" s="25"/>
      <c r="C25" s="234" t="s">
        <v>35</v>
      </c>
      <c r="D25" s="25">
        <v>130136.66</v>
      </c>
    </row>
    <row r="26" ht="18.75" customHeight="1" spans="1:4">
      <c r="A26" s="236" t="s">
        <v>26</v>
      </c>
      <c r="B26" s="25"/>
      <c r="C26" s="234" t="s">
        <v>36</v>
      </c>
      <c r="D26" s="25"/>
    </row>
    <row r="27" ht="18.75" customHeight="1" spans="1:4">
      <c r="A27" s="236" t="s">
        <v>26</v>
      </c>
      <c r="B27" s="25"/>
      <c r="C27" s="234" t="s">
        <v>37</v>
      </c>
      <c r="D27" s="25"/>
    </row>
    <row r="28" ht="18.75" customHeight="1" spans="1:4">
      <c r="A28" s="236" t="s">
        <v>26</v>
      </c>
      <c r="B28" s="25"/>
      <c r="C28" s="234" t="s">
        <v>38</v>
      </c>
      <c r="D28" s="25"/>
    </row>
    <row r="29" ht="18.75" customHeight="1" spans="1:4">
      <c r="A29" s="236" t="s">
        <v>26</v>
      </c>
      <c r="B29" s="25"/>
      <c r="C29" s="234" t="s">
        <v>39</v>
      </c>
      <c r="D29" s="25"/>
    </row>
    <row r="30" ht="18.75" customHeight="1" spans="1:4">
      <c r="A30" s="237" t="s">
        <v>26</v>
      </c>
      <c r="B30" s="25"/>
      <c r="C30" s="235" t="s">
        <v>40</v>
      </c>
      <c r="D30" s="25"/>
    </row>
    <row r="31" ht="18.75" customHeight="1" spans="1:4">
      <c r="A31" s="237" t="s">
        <v>26</v>
      </c>
      <c r="B31" s="25"/>
      <c r="C31" s="235" t="s">
        <v>41</v>
      </c>
      <c r="D31" s="25"/>
    </row>
    <row r="32" ht="18.75" customHeight="1" spans="1:4">
      <c r="A32" s="237" t="s">
        <v>26</v>
      </c>
      <c r="B32" s="25"/>
      <c r="C32" s="235" t="s">
        <v>42</v>
      </c>
      <c r="D32" s="25"/>
    </row>
    <row r="33" ht="18.75" customHeight="1" spans="1:4">
      <c r="A33" s="265"/>
      <c r="B33" s="32"/>
      <c r="C33" s="235" t="s">
        <v>43</v>
      </c>
      <c r="D33" s="25"/>
    </row>
    <row r="34" ht="18.75" customHeight="1" spans="1:4">
      <c r="A34" s="265" t="s">
        <v>44</v>
      </c>
      <c r="B34" s="32">
        <f>SUM(B7:B11)</f>
        <v>2116922.15</v>
      </c>
      <c r="C34" s="277" t="s">
        <v>45</v>
      </c>
      <c r="D34" s="32">
        <v>2116922.15</v>
      </c>
    </row>
    <row r="35" ht="18.75" customHeight="1" spans="1:4">
      <c r="A35" s="278" t="s">
        <v>46</v>
      </c>
      <c r="B35" s="25"/>
      <c r="C35" s="188" t="s">
        <v>47</v>
      </c>
      <c r="D35" s="25"/>
    </row>
    <row r="36" ht="18.75" customHeight="1" spans="1:4">
      <c r="A36" s="278" t="s">
        <v>48</v>
      </c>
      <c r="B36" s="25"/>
      <c r="C36" s="188" t="s">
        <v>48</v>
      </c>
      <c r="D36" s="25"/>
    </row>
    <row r="37" ht="18.75" customHeight="1" spans="1:4">
      <c r="A37" s="278" t="s">
        <v>49</v>
      </c>
      <c r="B37" s="25">
        <f>B35-B36</f>
        <v>0</v>
      </c>
      <c r="C37" s="188" t="s">
        <v>50</v>
      </c>
      <c r="D37" s="25"/>
    </row>
    <row r="38" ht="18.75" customHeight="1" spans="1:4">
      <c r="A38" s="279" t="s">
        <v>51</v>
      </c>
      <c r="B38" s="32">
        <f t="shared" ref="B38:D38" si="0">B34+B35</f>
        <v>2116922.15</v>
      </c>
      <c r="C38" s="277" t="s">
        <v>52</v>
      </c>
      <c r="D38" s="32">
        <f t="shared" si="0"/>
        <v>2116922.15</v>
      </c>
    </row>
  </sheetData>
  <mergeCells count="8">
    <mergeCell ref="A2:D2"/>
    <mergeCell ref="A3:B3"/>
    <mergeCell ref="A4:B4"/>
    <mergeCell ref="C4:D4"/>
    <mergeCell ref="A5:A6"/>
    <mergeCell ref="B5:B6"/>
    <mergeCell ref="C5:C6"/>
    <mergeCell ref="D5:D6"/>
  </mergeCells>
  <printOptions horizontalCentered="1"/>
  <pageMargins left="0.389583333333333" right="0.389583333333333" top="0.509722222222222" bottom="0.509722222222222" header="0.309722222222222" footer="0.309722222222222"/>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40"/>
  <sheetViews>
    <sheetView showZeros="0" workbookViewId="0">
      <selection activeCell="C20" sqref="C2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7">
        <v>1</v>
      </c>
      <c r="B1" s="108">
        <v>0</v>
      </c>
      <c r="C1" s="107">
        <v>1</v>
      </c>
      <c r="D1" s="109"/>
      <c r="E1" s="109"/>
      <c r="F1" s="44" t="s">
        <v>434</v>
      </c>
    </row>
    <row r="2" ht="32.25" customHeight="1" spans="1:6">
      <c r="A2" s="110" t="str">
        <f>"2025"&amp;"年部门政府性基金预算支出预算表"</f>
        <v>2025年部门政府性基金预算支出预算表</v>
      </c>
      <c r="B2" s="111" t="s">
        <v>435</v>
      </c>
      <c r="C2" s="112"/>
      <c r="D2" s="113"/>
      <c r="E2" s="113"/>
      <c r="F2" s="113"/>
    </row>
    <row r="3" ht="18.75" customHeight="1" spans="1:6">
      <c r="A3" s="9" t="str">
        <f>"单位名称："&amp;"永德县残疾人联合会"</f>
        <v>单位名称：永德县残疾人联合会</v>
      </c>
      <c r="B3" s="9" t="s">
        <v>436</v>
      </c>
      <c r="C3" s="107"/>
      <c r="D3" s="109"/>
      <c r="E3" s="109"/>
      <c r="F3" s="44" t="s">
        <v>1</v>
      </c>
    </row>
    <row r="4" ht="18.75" customHeight="1" spans="1:6">
      <c r="A4" s="114" t="s">
        <v>178</v>
      </c>
      <c r="B4" s="115" t="s">
        <v>73</v>
      </c>
      <c r="C4" s="116" t="s">
        <v>74</v>
      </c>
      <c r="D4" s="15" t="s">
        <v>437</v>
      </c>
      <c r="E4" s="15"/>
      <c r="F4" s="16"/>
    </row>
    <row r="5" ht="18.75" customHeight="1" spans="1:6">
      <c r="A5" s="117"/>
      <c r="B5" s="118"/>
      <c r="C5" s="99"/>
      <c r="D5" s="98" t="s">
        <v>56</v>
      </c>
      <c r="E5" s="98" t="s">
        <v>75</v>
      </c>
      <c r="F5" s="98" t="s">
        <v>76</v>
      </c>
    </row>
    <row r="6" ht="18.75" customHeight="1" spans="1:6">
      <c r="A6" s="117">
        <v>1</v>
      </c>
      <c r="B6" s="119" t="s">
        <v>159</v>
      </c>
      <c r="C6" s="99">
        <v>3</v>
      </c>
      <c r="D6" s="98">
        <v>4</v>
      </c>
      <c r="E6" s="98">
        <v>5</v>
      </c>
      <c r="F6" s="98">
        <v>6</v>
      </c>
    </row>
    <row r="7" ht="18.75" customHeight="1" spans="1:6">
      <c r="A7" s="120"/>
      <c r="B7" s="86"/>
      <c r="C7" s="86"/>
      <c r="D7" s="27"/>
      <c r="E7" s="27"/>
      <c r="F7" s="27"/>
    </row>
    <row r="8" ht="18.75" customHeight="1" spans="1:6">
      <c r="A8" s="120"/>
      <c r="B8" s="86"/>
      <c r="C8" s="86"/>
      <c r="D8" s="27"/>
      <c r="E8" s="27"/>
      <c r="F8" s="27"/>
    </row>
    <row r="9" ht="18.75" customHeight="1" spans="1:6">
      <c r="A9" s="121" t="s">
        <v>116</v>
      </c>
      <c r="B9" s="122" t="s">
        <v>116</v>
      </c>
      <c r="C9" s="123" t="s">
        <v>116</v>
      </c>
      <c r="D9" s="27"/>
      <c r="E9" s="27"/>
      <c r="F9" s="27"/>
    </row>
    <row r="10" ht="25" customHeight="1" spans="1:6">
      <c r="A10" s="124" t="s">
        <v>438</v>
      </c>
      <c r="B10" s="124"/>
      <c r="C10" s="124"/>
      <c r="D10" s="124"/>
      <c r="E10" s="124"/>
      <c r="F10" s="124"/>
    </row>
    <row r="40" customHeight="1" spans="2:2">
      <c r="B40">
        <v>2116922.15</v>
      </c>
    </row>
  </sheetData>
  <mergeCells count="8">
    <mergeCell ref="A2:F2"/>
    <mergeCell ref="A3:C3"/>
    <mergeCell ref="D4:F4"/>
    <mergeCell ref="A9:C9"/>
    <mergeCell ref="A10:F10"/>
    <mergeCell ref="A4:A5"/>
    <mergeCell ref="B4:B5"/>
    <mergeCell ref="C4:C5"/>
  </mergeCells>
  <printOptions horizontalCentered="1"/>
  <pageMargins left="0.389583333333333" right="0.389583333333333" top="0.579861111111111" bottom="0.579861111111111"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40"/>
  <sheetViews>
    <sheetView showZeros="0" workbookViewId="0">
      <selection activeCell="E21" sqref="E21"/>
    </sheetView>
  </sheetViews>
  <sheetFormatPr defaultColWidth="9.14285714285714" defaultRowHeight="14.25" customHeight="1"/>
  <cols>
    <col min="1" max="1" width="39.1428571428571" customWidth="1"/>
    <col min="2" max="3" width="15.2857142857143" customWidth="1"/>
    <col min="4" max="4" width="7.71428571428571" customWidth="1"/>
    <col min="5" max="5" width="10.2857142857143" customWidth="1"/>
    <col min="6" max="17" width="16.5714285714286" customWidth="1"/>
  </cols>
  <sheetData>
    <row r="1" ht="15" customHeight="1" spans="1:17">
      <c r="A1" s="34"/>
      <c r="B1" s="34"/>
      <c r="C1" s="34"/>
      <c r="D1" s="34"/>
      <c r="E1" s="34"/>
      <c r="F1" s="34"/>
      <c r="G1" s="34"/>
      <c r="H1" s="34"/>
      <c r="I1" s="34"/>
      <c r="J1" s="34"/>
      <c r="O1" s="43"/>
      <c r="P1" s="43"/>
      <c r="Q1" s="44" t="s">
        <v>439</v>
      </c>
    </row>
    <row r="2" ht="35.25" customHeight="1" spans="1:17">
      <c r="A2" s="62" t="str">
        <f>"2025"&amp;"年部门政府采购预算表"</f>
        <v>2025年部门政府采购预算表</v>
      </c>
      <c r="B2" s="8"/>
      <c r="C2" s="8"/>
      <c r="D2" s="8"/>
      <c r="E2" s="8"/>
      <c r="F2" s="8"/>
      <c r="G2" s="8"/>
      <c r="H2" s="8"/>
      <c r="I2" s="8"/>
      <c r="J2" s="8"/>
      <c r="K2" s="57"/>
      <c r="L2" s="8"/>
      <c r="M2" s="8"/>
      <c r="N2" s="8"/>
      <c r="O2" s="57"/>
      <c r="P2" s="57"/>
      <c r="Q2" s="8"/>
    </row>
    <row r="3" ht="18.75" customHeight="1" spans="1:17">
      <c r="A3" s="46" t="str">
        <f>"单位名称："&amp;"永德县残疾人联合会"</f>
        <v>单位名称：永德县残疾人联合会</v>
      </c>
      <c r="B3" s="97"/>
      <c r="C3" s="97"/>
      <c r="D3" s="97"/>
      <c r="E3" s="97"/>
      <c r="F3" s="97"/>
      <c r="G3" s="97"/>
      <c r="H3" s="97"/>
      <c r="I3" s="97"/>
      <c r="J3" s="97"/>
      <c r="O3" s="67"/>
      <c r="P3" s="67"/>
      <c r="Q3" s="44" t="s">
        <v>165</v>
      </c>
    </row>
    <row r="4" ht="18.75" customHeight="1" spans="1:17">
      <c r="A4" s="13" t="s">
        <v>440</v>
      </c>
      <c r="B4" s="76" t="s">
        <v>441</v>
      </c>
      <c r="C4" s="76" t="s">
        <v>442</v>
      </c>
      <c r="D4" s="76" t="s">
        <v>443</v>
      </c>
      <c r="E4" s="76" t="s">
        <v>444</v>
      </c>
      <c r="F4" s="76" t="s">
        <v>445</v>
      </c>
      <c r="G4" s="49" t="s">
        <v>185</v>
      </c>
      <c r="H4" s="49"/>
      <c r="I4" s="49"/>
      <c r="J4" s="49"/>
      <c r="K4" s="78"/>
      <c r="L4" s="49"/>
      <c r="M4" s="49"/>
      <c r="N4" s="49"/>
      <c r="O4" s="68"/>
      <c r="P4" s="78"/>
      <c r="Q4" s="50"/>
    </row>
    <row r="5" ht="18.75" customHeight="1" spans="1:17">
      <c r="A5" s="18"/>
      <c r="B5" s="79"/>
      <c r="C5" s="79"/>
      <c r="D5" s="79"/>
      <c r="E5" s="79"/>
      <c r="F5" s="79"/>
      <c r="G5" s="79" t="s">
        <v>56</v>
      </c>
      <c r="H5" s="79" t="s">
        <v>59</v>
      </c>
      <c r="I5" s="79" t="s">
        <v>446</v>
      </c>
      <c r="J5" s="79" t="s">
        <v>447</v>
      </c>
      <c r="K5" s="80" t="s">
        <v>448</v>
      </c>
      <c r="L5" s="93" t="s">
        <v>78</v>
      </c>
      <c r="M5" s="93"/>
      <c r="N5" s="93"/>
      <c r="O5" s="94"/>
      <c r="P5" s="95"/>
      <c r="Q5" s="81"/>
    </row>
    <row r="6" ht="30" customHeight="1" spans="1:17">
      <c r="A6" s="20"/>
      <c r="B6" s="81"/>
      <c r="C6" s="81"/>
      <c r="D6" s="81"/>
      <c r="E6" s="81"/>
      <c r="F6" s="81"/>
      <c r="G6" s="81"/>
      <c r="H6" s="81" t="s">
        <v>58</v>
      </c>
      <c r="I6" s="81"/>
      <c r="J6" s="81"/>
      <c r="K6" s="82"/>
      <c r="L6" s="81" t="s">
        <v>58</v>
      </c>
      <c r="M6" s="81" t="s">
        <v>65</v>
      </c>
      <c r="N6" s="81" t="s">
        <v>193</v>
      </c>
      <c r="O6" s="96" t="s">
        <v>67</v>
      </c>
      <c r="P6" s="82" t="s">
        <v>68</v>
      </c>
      <c r="Q6" s="81" t="s">
        <v>69</v>
      </c>
    </row>
    <row r="7" ht="18.75" customHeight="1" spans="1:17">
      <c r="A7" s="37">
        <v>1</v>
      </c>
      <c r="B7" s="98">
        <v>2</v>
      </c>
      <c r="C7" s="98">
        <v>3</v>
      </c>
      <c r="D7" s="98">
        <v>4</v>
      </c>
      <c r="E7" s="98">
        <v>5</v>
      </c>
      <c r="F7" s="98">
        <v>6</v>
      </c>
      <c r="G7" s="99">
        <v>7</v>
      </c>
      <c r="H7" s="99">
        <v>8</v>
      </c>
      <c r="I7" s="99">
        <v>9</v>
      </c>
      <c r="J7" s="99">
        <v>10</v>
      </c>
      <c r="K7" s="99">
        <v>11</v>
      </c>
      <c r="L7" s="99">
        <v>12</v>
      </c>
      <c r="M7" s="99">
        <v>13</v>
      </c>
      <c r="N7" s="99">
        <v>14</v>
      </c>
      <c r="O7" s="99">
        <v>15</v>
      </c>
      <c r="P7" s="99">
        <v>16</v>
      </c>
      <c r="Q7" s="99">
        <v>17</v>
      </c>
    </row>
    <row r="8" ht="18.75" customHeight="1" spans="1:17">
      <c r="A8" s="84" t="s">
        <v>71</v>
      </c>
      <c r="B8" s="85"/>
      <c r="C8" s="85"/>
      <c r="D8" s="100"/>
      <c r="E8" s="101"/>
      <c r="F8" s="25">
        <v>3300</v>
      </c>
      <c r="G8" s="25">
        <v>3300</v>
      </c>
      <c r="H8" s="25">
        <v>3300</v>
      </c>
      <c r="I8" s="27"/>
      <c r="J8" s="27"/>
      <c r="K8" s="27"/>
      <c r="L8" s="27"/>
      <c r="M8" s="27"/>
      <c r="N8" s="27"/>
      <c r="O8" s="27"/>
      <c r="P8" s="27"/>
      <c r="Q8" s="27"/>
    </row>
    <row r="9" ht="18.75" customHeight="1" spans="1:17">
      <c r="A9" s="283" t="s">
        <v>227</v>
      </c>
      <c r="B9" s="85" t="s">
        <v>449</v>
      </c>
      <c r="C9" s="85" t="s">
        <v>449</v>
      </c>
      <c r="D9" s="100" t="s">
        <v>450</v>
      </c>
      <c r="E9" s="103">
        <v>10</v>
      </c>
      <c r="F9" s="25">
        <v>1800</v>
      </c>
      <c r="G9" s="25">
        <v>1800</v>
      </c>
      <c r="H9" s="25">
        <v>1800</v>
      </c>
      <c r="I9" s="27"/>
      <c r="J9" s="27"/>
      <c r="K9" s="27"/>
      <c r="L9" s="27"/>
      <c r="M9" s="27"/>
      <c r="N9" s="27"/>
      <c r="O9" s="27"/>
      <c r="P9" s="27"/>
      <c r="Q9" s="27"/>
    </row>
    <row r="10" ht="18.75" customHeight="1" spans="1:17">
      <c r="A10" s="283" t="s">
        <v>227</v>
      </c>
      <c r="B10" s="85" t="s">
        <v>451</v>
      </c>
      <c r="C10" s="85" t="s">
        <v>452</v>
      </c>
      <c r="D10" s="100" t="s">
        <v>450</v>
      </c>
      <c r="E10" s="103">
        <v>3</v>
      </c>
      <c r="F10" s="25">
        <v>1500</v>
      </c>
      <c r="G10" s="25">
        <v>1500</v>
      </c>
      <c r="H10" s="25">
        <v>1500</v>
      </c>
      <c r="I10" s="27"/>
      <c r="J10" s="27"/>
      <c r="K10" s="27"/>
      <c r="L10" s="27"/>
      <c r="M10" s="27"/>
      <c r="N10" s="27"/>
      <c r="O10" s="27"/>
      <c r="P10" s="27"/>
      <c r="Q10" s="27"/>
    </row>
    <row r="11" s="2" customFormat="1" ht="18.75" customHeight="1" spans="1:17">
      <c r="A11" s="104" t="s">
        <v>116</v>
      </c>
      <c r="B11" s="105"/>
      <c r="C11" s="105"/>
      <c r="D11" s="105"/>
      <c r="E11" s="106"/>
      <c r="F11" s="32">
        <v>3300</v>
      </c>
      <c r="G11" s="32">
        <v>3300</v>
      </c>
      <c r="H11" s="32">
        <v>3300</v>
      </c>
      <c r="I11" s="32"/>
      <c r="J11" s="32"/>
      <c r="K11" s="32"/>
      <c r="L11" s="32"/>
      <c r="M11" s="32"/>
      <c r="N11" s="32"/>
      <c r="O11" s="32"/>
      <c r="P11" s="32"/>
      <c r="Q11" s="32"/>
    </row>
    <row r="40" customHeight="1" spans="2:2">
      <c r="B40">
        <v>2116922.15</v>
      </c>
    </row>
  </sheetData>
  <mergeCells count="16">
    <mergeCell ref="A2:Q2"/>
    <mergeCell ref="A3:F3"/>
    <mergeCell ref="G4:Q4"/>
    <mergeCell ref="L5:Q5"/>
    <mergeCell ref="A11:E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40"/>
  <sheetViews>
    <sheetView showZeros="0" workbookViewId="0">
      <selection activeCell="A11" sqref="A11:E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6"/>
      <c r="B1" s="66"/>
      <c r="C1" s="71"/>
      <c r="D1" s="66"/>
      <c r="E1" s="66"/>
      <c r="F1" s="66"/>
      <c r="G1" s="66"/>
      <c r="H1" s="72"/>
      <c r="I1" s="66"/>
      <c r="J1" s="66"/>
      <c r="K1" s="66"/>
      <c r="L1" s="43"/>
      <c r="M1" s="90"/>
      <c r="N1" s="91" t="s">
        <v>453</v>
      </c>
    </row>
    <row r="2" ht="34.5" customHeight="1" spans="1:14">
      <c r="A2" s="45" t="str">
        <f>"2025"&amp;"年部门政府购买服务预算表"</f>
        <v>2025年部门政府购买服务预算表</v>
      </c>
      <c r="B2" s="73"/>
      <c r="C2" s="57"/>
      <c r="D2" s="73"/>
      <c r="E2" s="73"/>
      <c r="F2" s="73"/>
      <c r="G2" s="73"/>
      <c r="H2" s="74"/>
      <c r="I2" s="73"/>
      <c r="J2" s="73"/>
      <c r="K2" s="73"/>
      <c r="L2" s="57"/>
      <c r="M2" s="74"/>
      <c r="N2" s="73"/>
    </row>
    <row r="3" ht="18.75" customHeight="1" spans="1:14">
      <c r="A3" s="63" t="str">
        <f>"单位名称："&amp;"永德县残疾人联合会"</f>
        <v>单位名称：永德县残疾人联合会</v>
      </c>
      <c r="B3" s="64"/>
      <c r="C3" s="75"/>
      <c r="D3" s="64"/>
      <c r="E3" s="64"/>
      <c r="F3" s="64"/>
      <c r="G3" s="64"/>
      <c r="H3" s="72"/>
      <c r="I3" s="66"/>
      <c r="J3" s="66"/>
      <c r="K3" s="66"/>
      <c r="L3" s="67"/>
      <c r="M3" s="92"/>
      <c r="N3" s="91" t="s">
        <v>165</v>
      </c>
    </row>
    <row r="4" ht="18.75" customHeight="1" spans="1:14">
      <c r="A4" s="13" t="s">
        <v>440</v>
      </c>
      <c r="B4" s="76" t="s">
        <v>454</v>
      </c>
      <c r="C4" s="77" t="s">
        <v>455</v>
      </c>
      <c r="D4" s="49" t="s">
        <v>185</v>
      </c>
      <c r="E4" s="49"/>
      <c r="F4" s="49"/>
      <c r="G4" s="49"/>
      <c r="H4" s="78"/>
      <c r="I4" s="49"/>
      <c r="J4" s="49"/>
      <c r="K4" s="49"/>
      <c r="L4" s="68"/>
      <c r="M4" s="78"/>
      <c r="N4" s="50"/>
    </row>
    <row r="5" ht="18.75" customHeight="1" spans="1:14">
      <c r="A5" s="18"/>
      <c r="B5" s="79"/>
      <c r="C5" s="80"/>
      <c r="D5" s="79" t="s">
        <v>56</v>
      </c>
      <c r="E5" s="79" t="s">
        <v>59</v>
      </c>
      <c r="F5" s="79" t="s">
        <v>446</v>
      </c>
      <c r="G5" s="79" t="s">
        <v>447</v>
      </c>
      <c r="H5" s="80" t="s">
        <v>448</v>
      </c>
      <c r="I5" s="93" t="s">
        <v>78</v>
      </c>
      <c r="J5" s="93"/>
      <c r="K5" s="93"/>
      <c r="L5" s="94"/>
      <c r="M5" s="95"/>
      <c r="N5" s="81"/>
    </row>
    <row r="6" ht="26.25" customHeight="1" spans="1:14">
      <c r="A6" s="20"/>
      <c r="B6" s="81"/>
      <c r="C6" s="82"/>
      <c r="D6" s="81"/>
      <c r="E6" s="81"/>
      <c r="F6" s="81"/>
      <c r="G6" s="81"/>
      <c r="H6" s="82"/>
      <c r="I6" s="81" t="s">
        <v>58</v>
      </c>
      <c r="J6" s="81" t="s">
        <v>65</v>
      </c>
      <c r="K6" s="81" t="s">
        <v>193</v>
      </c>
      <c r="L6" s="96" t="s">
        <v>67</v>
      </c>
      <c r="M6" s="82" t="s">
        <v>68</v>
      </c>
      <c r="N6" s="81" t="s">
        <v>69</v>
      </c>
    </row>
    <row r="7" ht="18.75" customHeight="1" spans="1:14">
      <c r="A7" s="83">
        <v>1</v>
      </c>
      <c r="B7" s="83">
        <v>2</v>
      </c>
      <c r="C7" s="83">
        <v>3</v>
      </c>
      <c r="D7" s="83">
        <v>4</v>
      </c>
      <c r="E7" s="83">
        <v>5</v>
      </c>
      <c r="F7" s="83">
        <v>6</v>
      </c>
      <c r="G7" s="83">
        <v>7</v>
      </c>
      <c r="H7" s="83">
        <v>8</v>
      </c>
      <c r="I7" s="83">
        <v>9</v>
      </c>
      <c r="J7" s="83">
        <v>10</v>
      </c>
      <c r="K7" s="83">
        <v>11</v>
      </c>
      <c r="L7" s="83">
        <v>12</v>
      </c>
      <c r="M7" s="83">
        <v>13</v>
      </c>
      <c r="N7" s="83">
        <v>14</v>
      </c>
    </row>
    <row r="8" ht="18.75" customHeight="1" spans="1:14">
      <c r="A8" s="84"/>
      <c r="B8" s="85"/>
      <c r="C8" s="86"/>
      <c r="D8" s="27"/>
      <c r="E8" s="27"/>
      <c r="F8" s="27"/>
      <c r="G8" s="27"/>
      <c r="H8" s="27"/>
      <c r="I8" s="27"/>
      <c r="J8" s="27"/>
      <c r="K8" s="27"/>
      <c r="L8" s="27"/>
      <c r="M8" s="27"/>
      <c r="N8" s="27"/>
    </row>
    <row r="9" ht="18.75" customHeight="1" spans="1:14">
      <c r="A9" s="84"/>
      <c r="B9" s="85"/>
      <c r="C9" s="86"/>
      <c r="D9" s="27"/>
      <c r="E9" s="27"/>
      <c r="F9" s="27"/>
      <c r="G9" s="27"/>
      <c r="H9" s="27"/>
      <c r="I9" s="27"/>
      <c r="J9" s="27"/>
      <c r="K9" s="27"/>
      <c r="L9" s="27"/>
      <c r="M9" s="27"/>
      <c r="N9" s="27"/>
    </row>
    <row r="10" ht="18.75" customHeight="1" spans="1:14">
      <c r="A10" s="87" t="s">
        <v>116</v>
      </c>
      <c r="B10" s="88"/>
      <c r="C10" s="89"/>
      <c r="D10" s="27"/>
      <c r="E10" s="27"/>
      <c r="F10" s="27"/>
      <c r="G10" s="27"/>
      <c r="H10" s="27"/>
      <c r="I10" s="27"/>
      <c r="J10" s="27"/>
      <c r="K10" s="27"/>
      <c r="L10" s="27"/>
      <c r="M10" s="27"/>
      <c r="N10" s="27"/>
    </row>
    <row r="11" ht="27" customHeight="1" spans="1:5">
      <c r="A11" s="42" t="s">
        <v>456</v>
      </c>
      <c r="B11" s="42"/>
      <c r="C11" s="42"/>
      <c r="D11" s="42"/>
      <c r="E11" s="42"/>
    </row>
    <row r="40" customHeight="1" spans="2:2">
      <c r="B40">
        <v>2116922.15</v>
      </c>
    </row>
  </sheetData>
  <mergeCells count="14">
    <mergeCell ref="A2:N2"/>
    <mergeCell ref="A3:C3"/>
    <mergeCell ref="D4:N4"/>
    <mergeCell ref="I5:N5"/>
    <mergeCell ref="A10:C10"/>
    <mergeCell ref="A11:E11"/>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40"/>
  <sheetViews>
    <sheetView showZeros="0" workbookViewId="0">
      <selection activeCell="A9" sqref="A9:E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4"/>
      <c r="B1" s="34"/>
      <c r="C1" s="34"/>
      <c r="D1" s="61"/>
      <c r="G1" s="43"/>
      <c r="H1" s="43"/>
      <c r="I1" s="43" t="s">
        <v>457</v>
      </c>
    </row>
    <row r="2" ht="27.75" customHeight="1" spans="1:9">
      <c r="A2" s="62" t="str">
        <f>"2025"&amp;"年县对下转移支付预算表"</f>
        <v>2025年县对下转移支付预算表</v>
      </c>
      <c r="B2" s="8"/>
      <c r="C2" s="8"/>
      <c r="D2" s="8"/>
      <c r="E2" s="8"/>
      <c r="F2" s="8"/>
      <c r="G2" s="57"/>
      <c r="H2" s="57"/>
      <c r="I2" s="8"/>
    </row>
    <row r="3" ht="18.75" customHeight="1" spans="1:9">
      <c r="A3" s="63" t="str">
        <f>"单位名称："&amp;"永德县残疾人联合会"</f>
        <v>单位名称：永德县残疾人联合会</v>
      </c>
      <c r="B3" s="64"/>
      <c r="C3" s="64"/>
      <c r="D3" s="65"/>
      <c r="E3" s="66"/>
      <c r="G3" s="67"/>
      <c r="H3" s="67"/>
      <c r="I3" s="43" t="s">
        <v>165</v>
      </c>
    </row>
    <row r="4" ht="18.75" customHeight="1" spans="1:9">
      <c r="A4" s="35" t="s">
        <v>458</v>
      </c>
      <c r="B4" s="14" t="s">
        <v>185</v>
      </c>
      <c r="C4" s="15"/>
      <c r="D4" s="15"/>
      <c r="E4" s="14" t="s">
        <v>459</v>
      </c>
      <c r="F4" s="15"/>
      <c r="G4" s="68"/>
      <c r="H4" s="68"/>
      <c r="I4" s="16"/>
    </row>
    <row r="5" ht="18.75" customHeight="1" spans="1:9">
      <c r="A5" s="37"/>
      <c r="B5" s="36" t="s">
        <v>56</v>
      </c>
      <c r="C5" s="13" t="s">
        <v>59</v>
      </c>
      <c r="D5" s="69" t="s">
        <v>460</v>
      </c>
      <c r="E5" s="70" t="s">
        <v>461</v>
      </c>
      <c r="F5" s="70" t="s">
        <v>461</v>
      </c>
      <c r="G5" s="70" t="s">
        <v>461</v>
      </c>
      <c r="H5" s="70" t="s">
        <v>461</v>
      </c>
      <c r="I5" s="70" t="s">
        <v>461</v>
      </c>
    </row>
    <row r="6" ht="18.75" customHeight="1" spans="1:9">
      <c r="A6" s="70">
        <v>1</v>
      </c>
      <c r="B6" s="70">
        <v>2</v>
      </c>
      <c r="C6" s="70">
        <v>3</v>
      </c>
      <c r="D6" s="70">
        <v>4</v>
      </c>
      <c r="E6" s="70">
        <v>5</v>
      </c>
      <c r="F6" s="70">
        <v>6</v>
      </c>
      <c r="G6" s="70">
        <v>7</v>
      </c>
      <c r="H6" s="70">
        <v>8</v>
      </c>
      <c r="I6" s="70">
        <v>9</v>
      </c>
    </row>
    <row r="7" ht="18.75" customHeight="1" spans="1:9">
      <c r="A7" s="38"/>
      <c r="B7" s="27"/>
      <c r="C7" s="27"/>
      <c r="D7" s="27"/>
      <c r="E7" s="27"/>
      <c r="F7" s="27"/>
      <c r="G7" s="27"/>
      <c r="H7" s="27"/>
      <c r="I7" s="27"/>
    </row>
    <row r="8" ht="18.75" customHeight="1" spans="1:9">
      <c r="A8" s="38"/>
      <c r="B8" s="27"/>
      <c r="C8" s="27"/>
      <c r="D8" s="27"/>
      <c r="E8" s="27"/>
      <c r="F8" s="27"/>
      <c r="G8" s="27"/>
      <c r="H8" s="27"/>
      <c r="I8" s="27"/>
    </row>
    <row r="9" ht="25" customHeight="1" spans="1:5">
      <c r="A9" s="42" t="s">
        <v>462</v>
      </c>
      <c r="B9" s="42"/>
      <c r="C9" s="42"/>
      <c r="D9" s="42"/>
      <c r="E9" s="42"/>
    </row>
    <row r="40" customHeight="1" spans="2:2">
      <c r="B40">
        <v>2116922.15</v>
      </c>
    </row>
  </sheetData>
  <mergeCells count="6">
    <mergeCell ref="A2:I2"/>
    <mergeCell ref="A3:E3"/>
    <mergeCell ref="B4:D4"/>
    <mergeCell ref="E4:I4"/>
    <mergeCell ref="A9:E9"/>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E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43" t="s">
        <v>463</v>
      </c>
    </row>
    <row r="2" ht="36" customHeight="1" spans="1:10">
      <c r="A2" s="7" t="str">
        <f>"2025"&amp;"年县对下转移支付绩效目标表"</f>
        <v>2025年县对下转移支付绩效目标表</v>
      </c>
      <c r="B2" s="8"/>
      <c r="C2" s="8"/>
      <c r="D2" s="8"/>
      <c r="E2" s="8"/>
      <c r="F2" s="57"/>
      <c r="G2" s="8"/>
      <c r="H2" s="57"/>
      <c r="I2" s="57"/>
      <c r="J2" s="8"/>
    </row>
    <row r="3" ht="18.75" customHeight="1" spans="1:8">
      <c r="A3" s="9" t="str">
        <f>"单位名称："&amp;"永德县残疾人联合会"</f>
        <v>单位名称：永德县残疾人联合会</v>
      </c>
      <c r="B3" s="5"/>
      <c r="C3" s="5"/>
      <c r="D3" s="5"/>
      <c r="E3" s="5"/>
      <c r="F3" s="58"/>
      <c r="G3" s="5"/>
      <c r="H3" s="58"/>
    </row>
    <row r="4" ht="18.75" customHeight="1" spans="1:10">
      <c r="A4" s="51" t="s">
        <v>295</v>
      </c>
      <c r="B4" s="51" t="s">
        <v>296</v>
      </c>
      <c r="C4" s="51" t="s">
        <v>297</v>
      </c>
      <c r="D4" s="51" t="s">
        <v>298</v>
      </c>
      <c r="E4" s="51" t="s">
        <v>299</v>
      </c>
      <c r="F4" s="59" t="s">
        <v>300</v>
      </c>
      <c r="G4" s="51" t="s">
        <v>301</v>
      </c>
      <c r="H4" s="59" t="s">
        <v>302</v>
      </c>
      <c r="I4" s="59" t="s">
        <v>303</v>
      </c>
      <c r="J4" s="51" t="s">
        <v>304</v>
      </c>
    </row>
    <row r="5" ht="18.75" customHeight="1" spans="1:10">
      <c r="A5" s="51">
        <v>1</v>
      </c>
      <c r="B5" s="51">
        <v>2</v>
      </c>
      <c r="C5" s="51">
        <v>3</v>
      </c>
      <c r="D5" s="51">
        <v>4</v>
      </c>
      <c r="E5" s="51">
        <v>5</v>
      </c>
      <c r="F5" s="59">
        <v>6</v>
      </c>
      <c r="G5" s="51">
        <v>7</v>
      </c>
      <c r="H5" s="59">
        <v>8</v>
      </c>
      <c r="I5" s="59">
        <v>9</v>
      </c>
      <c r="J5" s="51">
        <v>10</v>
      </c>
    </row>
    <row r="6" ht="18.75" customHeight="1" spans="1:10">
      <c r="A6" s="26"/>
      <c r="B6" s="52"/>
      <c r="C6" s="52"/>
      <c r="D6" s="52"/>
      <c r="E6" s="60"/>
      <c r="F6" s="24"/>
      <c r="G6" s="60"/>
      <c r="H6" s="24"/>
      <c r="I6" s="24"/>
      <c r="J6" s="60"/>
    </row>
    <row r="7" ht="18.75" customHeight="1" spans="1:10">
      <c r="A7" s="26"/>
      <c r="B7" s="26"/>
      <c r="C7" s="26"/>
      <c r="D7" s="26"/>
      <c r="E7" s="26"/>
      <c r="F7" s="23"/>
      <c r="G7" s="26"/>
      <c r="H7" s="26"/>
      <c r="I7" s="26"/>
      <c r="J7" s="26"/>
    </row>
    <row r="8" ht="26" customHeight="1" spans="1:5">
      <c r="A8" s="42" t="s">
        <v>464</v>
      </c>
      <c r="B8" s="42"/>
      <c r="C8" s="42"/>
      <c r="D8" s="42"/>
      <c r="E8" s="42"/>
    </row>
  </sheetData>
  <mergeCells count="3">
    <mergeCell ref="A2:J2"/>
    <mergeCell ref="A3:H3"/>
    <mergeCell ref="A8:E8"/>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40"/>
  <sheetViews>
    <sheetView showZeros="0" workbookViewId="0">
      <selection activeCell="A9" sqref="A9:E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3"/>
      <c r="B1" s="3"/>
      <c r="C1" s="3"/>
      <c r="D1" s="3"/>
      <c r="E1" s="3"/>
      <c r="F1" s="3"/>
      <c r="G1" s="3"/>
      <c r="H1" s="44" t="s">
        <v>465</v>
      </c>
    </row>
    <row r="2" ht="34.5" customHeight="1" spans="1:8">
      <c r="A2" s="45" t="str">
        <f>"2025"&amp;"年新增资产配置表"</f>
        <v>2025年新增资产配置表</v>
      </c>
      <c r="B2" s="8"/>
      <c r="C2" s="8"/>
      <c r="D2" s="8"/>
      <c r="E2" s="8"/>
      <c r="F2" s="8"/>
      <c r="G2" s="8"/>
      <c r="H2" s="8"/>
    </row>
    <row r="3" ht="18.75" customHeight="1" spans="1:8">
      <c r="A3" s="46" t="str">
        <f>"单位名称："&amp;"永德县残疾人联合会"</f>
        <v>单位名称：永德县残疾人联合会</v>
      </c>
      <c r="B3" s="10"/>
      <c r="C3" s="5"/>
      <c r="H3" s="47" t="s">
        <v>165</v>
      </c>
    </row>
    <row r="4" ht="18.75" customHeight="1" spans="1:8">
      <c r="A4" s="13" t="s">
        <v>178</v>
      </c>
      <c r="B4" s="13" t="s">
        <v>466</v>
      </c>
      <c r="C4" s="13" t="s">
        <v>467</v>
      </c>
      <c r="D4" s="13" t="s">
        <v>468</v>
      </c>
      <c r="E4" s="13" t="s">
        <v>469</v>
      </c>
      <c r="F4" s="48" t="s">
        <v>470</v>
      </c>
      <c r="G4" s="49"/>
      <c r="H4" s="50"/>
    </row>
    <row r="5" ht="18.75" customHeight="1" spans="1:8">
      <c r="A5" s="20"/>
      <c r="B5" s="20"/>
      <c r="C5" s="20"/>
      <c r="D5" s="20"/>
      <c r="E5" s="20"/>
      <c r="F5" s="51" t="s">
        <v>444</v>
      </c>
      <c r="G5" s="51" t="s">
        <v>471</v>
      </c>
      <c r="H5" s="51" t="s">
        <v>472</v>
      </c>
    </row>
    <row r="6" ht="18.75" customHeight="1" spans="1:8">
      <c r="A6" s="51">
        <v>1</v>
      </c>
      <c r="B6" s="51">
        <v>2</v>
      </c>
      <c r="C6" s="51">
        <v>3</v>
      </c>
      <c r="D6" s="51">
        <v>4</v>
      </c>
      <c r="E6" s="51">
        <v>5</v>
      </c>
      <c r="F6" s="51">
        <v>6</v>
      </c>
      <c r="G6" s="51">
        <v>7</v>
      </c>
      <c r="H6" s="51">
        <v>8</v>
      </c>
    </row>
    <row r="7" ht="18.75" customHeight="1" spans="1:8">
      <c r="A7" s="52"/>
      <c r="B7" s="52"/>
      <c r="C7" s="38"/>
      <c r="D7" s="38"/>
      <c r="E7" s="38"/>
      <c r="F7" s="53"/>
      <c r="G7" s="27"/>
      <c r="H7" s="27"/>
    </row>
    <row r="8" ht="18.75" customHeight="1" spans="1:8">
      <c r="A8" s="54" t="s">
        <v>56</v>
      </c>
      <c r="B8" s="55"/>
      <c r="C8" s="55"/>
      <c r="D8" s="55"/>
      <c r="E8" s="56"/>
      <c r="F8" s="53"/>
      <c r="G8" s="27"/>
      <c r="H8" s="27"/>
    </row>
    <row r="9" ht="30" customHeight="1" spans="1:5">
      <c r="A9" s="42" t="s">
        <v>473</v>
      </c>
      <c r="B9" s="42"/>
      <c r="C9" s="42"/>
      <c r="D9" s="42"/>
      <c r="E9" s="42"/>
    </row>
    <row r="40" customHeight="1" spans="2:2">
      <c r="B40">
        <v>2116922.15</v>
      </c>
    </row>
  </sheetData>
  <mergeCells count="10">
    <mergeCell ref="A2:H2"/>
    <mergeCell ref="A3:C3"/>
    <mergeCell ref="F4:H4"/>
    <mergeCell ref="A8:E8"/>
    <mergeCell ref="A9:E9"/>
    <mergeCell ref="A4:A5"/>
    <mergeCell ref="B4:B5"/>
    <mergeCell ref="C4:C5"/>
    <mergeCell ref="D4:D5"/>
    <mergeCell ref="E4:E5"/>
  </mergeCells>
  <pageMargins left="0.359722222222222" right="0.1" top="0.259722222222222" bottom="0.259722222222222"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40"/>
  <sheetViews>
    <sheetView showZeros="0" workbookViewId="0">
      <selection activeCell="C17" sqref="C17"/>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33"/>
      <c r="E1" s="33"/>
      <c r="F1" s="33"/>
      <c r="G1" s="33"/>
      <c r="H1" s="34"/>
      <c r="I1" s="34"/>
      <c r="J1" s="34"/>
      <c r="K1" s="43" t="s">
        <v>474</v>
      </c>
    </row>
    <row r="2" ht="42.75" customHeight="1" spans="1:11">
      <c r="A2" s="7" t="str">
        <f>"2025"&amp;"年转移支付补助项目支出预算表"</f>
        <v>2025年转移支付补助项目支出预算表</v>
      </c>
      <c r="B2" s="8"/>
      <c r="C2" s="8"/>
      <c r="D2" s="8"/>
      <c r="E2" s="8"/>
      <c r="F2" s="8"/>
      <c r="G2" s="8"/>
      <c r="H2" s="8"/>
      <c r="I2" s="8"/>
      <c r="J2" s="8"/>
      <c r="K2" s="8"/>
    </row>
    <row r="3" ht="18.75" customHeight="1" spans="1:11">
      <c r="A3" s="9" t="str">
        <f>"单位名称："&amp;"永德县残疾人联合会"</f>
        <v>单位名称：永德县残疾人联合会</v>
      </c>
      <c r="B3" s="10"/>
      <c r="C3" s="10"/>
      <c r="D3" s="10"/>
      <c r="E3" s="10"/>
      <c r="F3" s="10"/>
      <c r="G3" s="10"/>
      <c r="H3" s="11"/>
      <c r="I3" s="11"/>
      <c r="J3" s="11"/>
      <c r="K3" s="6" t="s">
        <v>165</v>
      </c>
    </row>
    <row r="4" ht="18.75" customHeight="1" spans="1:11">
      <c r="A4" s="12" t="s">
        <v>262</v>
      </c>
      <c r="B4" s="12" t="s">
        <v>180</v>
      </c>
      <c r="C4" s="12" t="s">
        <v>263</v>
      </c>
      <c r="D4" s="13" t="s">
        <v>181</v>
      </c>
      <c r="E4" s="13" t="s">
        <v>182</v>
      </c>
      <c r="F4" s="13" t="s">
        <v>264</v>
      </c>
      <c r="G4" s="13" t="s">
        <v>265</v>
      </c>
      <c r="H4" s="35" t="s">
        <v>56</v>
      </c>
      <c r="I4" s="14" t="s">
        <v>475</v>
      </c>
      <c r="J4" s="15"/>
      <c r="K4" s="16"/>
    </row>
    <row r="5" ht="18.75" customHeight="1" spans="1:11">
      <c r="A5" s="17"/>
      <c r="B5" s="17"/>
      <c r="C5" s="17"/>
      <c r="D5" s="18"/>
      <c r="E5" s="18"/>
      <c r="F5" s="18"/>
      <c r="G5" s="18"/>
      <c r="H5" s="36"/>
      <c r="I5" s="13" t="s">
        <v>59</v>
      </c>
      <c r="J5" s="13" t="s">
        <v>60</v>
      </c>
      <c r="K5" s="13" t="s">
        <v>61</v>
      </c>
    </row>
    <row r="6" ht="18.75" customHeight="1" spans="1:11">
      <c r="A6" s="19"/>
      <c r="B6" s="19"/>
      <c r="C6" s="19"/>
      <c r="D6" s="20"/>
      <c r="E6" s="20"/>
      <c r="F6" s="20"/>
      <c r="G6" s="20"/>
      <c r="H6" s="37"/>
      <c r="I6" s="20" t="s">
        <v>58</v>
      </c>
      <c r="J6" s="20"/>
      <c r="K6" s="20"/>
    </row>
    <row r="7" ht="18.75" customHeight="1" spans="1:11">
      <c r="A7" s="21">
        <v>1</v>
      </c>
      <c r="B7" s="21">
        <v>2</v>
      </c>
      <c r="C7" s="21">
        <v>3</v>
      </c>
      <c r="D7" s="21">
        <v>4</v>
      </c>
      <c r="E7" s="21">
        <v>5</v>
      </c>
      <c r="F7" s="21">
        <v>6</v>
      </c>
      <c r="G7" s="21">
        <v>7</v>
      </c>
      <c r="H7" s="21">
        <v>8</v>
      </c>
      <c r="I7" s="21">
        <v>9</v>
      </c>
      <c r="J7" s="22">
        <v>10</v>
      </c>
      <c r="K7" s="22">
        <v>11</v>
      </c>
    </row>
    <row r="8" ht="18.75" customHeight="1" spans="1:11">
      <c r="A8" s="38"/>
      <c r="B8" s="26"/>
      <c r="C8" s="38"/>
      <c r="D8" s="38"/>
      <c r="E8" s="38"/>
      <c r="F8" s="38"/>
      <c r="G8" s="38"/>
      <c r="H8" s="27"/>
      <c r="I8" s="27"/>
      <c r="J8" s="27"/>
      <c r="K8" s="27"/>
    </row>
    <row r="9" ht="18.75" customHeight="1" spans="1:11">
      <c r="A9" s="26"/>
      <c r="B9" s="26"/>
      <c r="C9" s="26"/>
      <c r="D9" s="26"/>
      <c r="E9" s="26"/>
      <c r="F9" s="26"/>
      <c r="G9" s="26"/>
      <c r="H9" s="27"/>
      <c r="I9" s="27"/>
      <c r="J9" s="27"/>
      <c r="K9" s="27"/>
    </row>
    <row r="10" ht="18.75" customHeight="1" spans="1:11">
      <c r="A10" s="39" t="s">
        <v>116</v>
      </c>
      <c r="B10" s="40"/>
      <c r="C10" s="40"/>
      <c r="D10" s="40"/>
      <c r="E10" s="40"/>
      <c r="F10" s="40"/>
      <c r="G10" s="41"/>
      <c r="H10" s="27"/>
      <c r="I10" s="27"/>
      <c r="J10" s="27"/>
      <c r="K10" s="27"/>
    </row>
    <row r="11" ht="24" customHeight="1" spans="1:5">
      <c r="A11" s="42" t="s">
        <v>476</v>
      </c>
      <c r="B11" s="42"/>
      <c r="C11" s="42"/>
      <c r="D11" s="42"/>
      <c r="E11" s="42"/>
    </row>
    <row r="40" customHeight="1" spans="2:2">
      <c r="B40">
        <v>2116922.15</v>
      </c>
    </row>
  </sheetData>
  <mergeCells count="16">
    <mergeCell ref="A2:K2"/>
    <mergeCell ref="A3:G3"/>
    <mergeCell ref="I4:K4"/>
    <mergeCell ref="A10:G10"/>
    <mergeCell ref="A11:E11"/>
    <mergeCell ref="A4:A6"/>
    <mergeCell ref="B4:B6"/>
    <mergeCell ref="C4:C6"/>
    <mergeCell ref="D4:D6"/>
    <mergeCell ref="E4:E6"/>
    <mergeCell ref="F4:F6"/>
    <mergeCell ref="G4:G6"/>
    <mergeCell ref="H4:H6"/>
    <mergeCell ref="I5:I6"/>
    <mergeCell ref="J5:J6"/>
    <mergeCell ref="K5:K6"/>
  </mergeCells>
  <printOptions horizontalCentered="1"/>
  <pageMargins left="0.389583333333333" right="0.389583333333333" top="0.579861111111111" bottom="0.579861111111111"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0"/>
  <sheetViews>
    <sheetView showZeros="0" workbookViewId="0">
      <selection activeCell="D24" sqref="D24"/>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3"/>
      <c r="B1" s="3"/>
      <c r="C1" s="3"/>
      <c r="D1" s="4"/>
      <c r="E1" s="5"/>
      <c r="F1" s="5"/>
      <c r="G1" s="6" t="s">
        <v>477</v>
      </c>
    </row>
    <row r="2" ht="36.75" customHeight="1" spans="1:7">
      <c r="A2" s="7" t="str">
        <f>"2025"&amp;"年部门项目中期规划预算表"</f>
        <v>2025年部门项目中期规划预算表</v>
      </c>
      <c r="B2" s="8"/>
      <c r="C2" s="8"/>
      <c r="D2" s="8"/>
      <c r="E2" s="8"/>
      <c r="F2" s="8"/>
      <c r="G2" s="8"/>
    </row>
    <row r="3" ht="18.75" customHeight="1" spans="1:7">
      <c r="A3" s="9" t="str">
        <f>"单位名称："&amp;"永德县残疾人联合会"</f>
        <v>单位名称：永德县残疾人联合会</v>
      </c>
      <c r="B3" s="10"/>
      <c r="C3" s="10"/>
      <c r="D3" s="10"/>
      <c r="E3" s="11"/>
      <c r="F3" s="11"/>
      <c r="G3" s="6" t="s">
        <v>165</v>
      </c>
    </row>
    <row r="4" ht="18.75" customHeight="1" spans="1:7">
      <c r="A4" s="12" t="s">
        <v>263</v>
      </c>
      <c r="B4" s="12" t="s">
        <v>262</v>
      </c>
      <c r="C4" s="12" t="s">
        <v>180</v>
      </c>
      <c r="D4" s="13" t="s">
        <v>478</v>
      </c>
      <c r="E4" s="14" t="s">
        <v>59</v>
      </c>
      <c r="F4" s="15"/>
      <c r="G4" s="16"/>
    </row>
    <row r="5" ht="18.75" customHeight="1" spans="1:7">
      <c r="A5" s="17"/>
      <c r="B5" s="17"/>
      <c r="C5" s="17"/>
      <c r="D5" s="18"/>
      <c r="E5" s="12" t="str">
        <f>"2025"&amp;"年"</f>
        <v>2025年</v>
      </c>
      <c r="F5" s="12" t="str">
        <f>"2025"+1&amp;"年"</f>
        <v>2026年</v>
      </c>
      <c r="G5" s="13" t="str">
        <f>"2025"+2&amp;"年"</f>
        <v>2027年</v>
      </c>
    </row>
    <row r="6" ht="18.75" customHeight="1" spans="1:7">
      <c r="A6" s="19"/>
      <c r="B6" s="19"/>
      <c r="C6" s="19"/>
      <c r="D6" s="20"/>
      <c r="E6" s="19" t="s">
        <v>58</v>
      </c>
      <c r="F6" s="19"/>
      <c r="G6" s="20"/>
    </row>
    <row r="7" ht="18.75" customHeight="1" spans="1:7">
      <c r="A7" s="21">
        <v>1</v>
      </c>
      <c r="B7" s="21">
        <v>2</v>
      </c>
      <c r="C7" s="21">
        <v>3</v>
      </c>
      <c r="D7" s="21">
        <v>4</v>
      </c>
      <c r="E7" s="21">
        <v>5</v>
      </c>
      <c r="F7" s="21">
        <v>6</v>
      </c>
      <c r="G7" s="22">
        <v>7</v>
      </c>
    </row>
    <row r="8" s="1" customFormat="1" ht="18.75" customHeight="1" spans="1:7">
      <c r="A8" s="23" t="s">
        <v>71</v>
      </c>
      <c r="B8" s="24"/>
      <c r="C8" s="24"/>
      <c r="D8" s="23"/>
      <c r="E8" s="25">
        <v>277899</v>
      </c>
      <c r="F8" s="25"/>
      <c r="G8" s="25"/>
    </row>
    <row r="9" ht="18.75" customHeight="1" spans="1:7">
      <c r="A9" s="26"/>
      <c r="B9" s="26" t="s">
        <v>479</v>
      </c>
      <c r="C9" s="26" t="s">
        <v>276</v>
      </c>
      <c r="D9" s="23" t="s">
        <v>480</v>
      </c>
      <c r="E9" s="25">
        <v>20000</v>
      </c>
      <c r="F9" s="27"/>
      <c r="G9" s="27"/>
    </row>
    <row r="10" ht="18.75" customHeight="1" spans="1:7">
      <c r="A10" s="28"/>
      <c r="B10" s="26" t="s">
        <v>479</v>
      </c>
      <c r="C10" s="26" t="s">
        <v>292</v>
      </c>
      <c r="D10" s="23" t="s">
        <v>480</v>
      </c>
      <c r="E10" s="25">
        <v>30000</v>
      </c>
      <c r="F10" s="27"/>
      <c r="G10" s="27"/>
    </row>
    <row r="11" ht="18.75" customHeight="1" spans="1:7">
      <c r="A11" s="28"/>
      <c r="B11" s="26" t="s">
        <v>479</v>
      </c>
      <c r="C11" s="26" t="s">
        <v>278</v>
      </c>
      <c r="D11" s="23" t="s">
        <v>480</v>
      </c>
      <c r="E11" s="25">
        <v>40000</v>
      </c>
      <c r="F11" s="27"/>
      <c r="G11" s="27"/>
    </row>
    <row r="12" ht="18.75" customHeight="1" spans="1:7">
      <c r="A12" s="28"/>
      <c r="B12" s="26" t="s">
        <v>479</v>
      </c>
      <c r="C12" s="26" t="s">
        <v>268</v>
      </c>
      <c r="D12" s="23" t="s">
        <v>480</v>
      </c>
      <c r="E12" s="25">
        <v>50000</v>
      </c>
      <c r="F12" s="27"/>
      <c r="G12" s="27"/>
    </row>
    <row r="13" ht="18.75" customHeight="1" spans="1:7">
      <c r="A13" s="28"/>
      <c r="B13" s="26" t="s">
        <v>481</v>
      </c>
      <c r="C13" s="26" t="s">
        <v>280</v>
      </c>
      <c r="D13" s="23" t="s">
        <v>480</v>
      </c>
      <c r="E13" s="25">
        <v>25000</v>
      </c>
      <c r="F13" s="27"/>
      <c r="G13" s="27"/>
    </row>
    <row r="14" ht="18.75" customHeight="1" spans="1:7">
      <c r="A14" s="28"/>
      <c r="B14" s="26" t="s">
        <v>481</v>
      </c>
      <c r="C14" s="26" t="s">
        <v>284</v>
      </c>
      <c r="D14" s="23" t="s">
        <v>480</v>
      </c>
      <c r="E14" s="25">
        <v>50000</v>
      </c>
      <c r="F14" s="27"/>
      <c r="G14" s="27"/>
    </row>
    <row r="15" ht="18.75" customHeight="1" spans="1:7">
      <c r="A15" s="28"/>
      <c r="B15" s="26" t="s">
        <v>481</v>
      </c>
      <c r="C15" s="26" t="s">
        <v>271</v>
      </c>
      <c r="D15" s="23" t="s">
        <v>480</v>
      </c>
      <c r="E15" s="25">
        <v>10000</v>
      </c>
      <c r="F15" s="27"/>
      <c r="G15" s="27"/>
    </row>
    <row r="16" ht="18.75" customHeight="1" spans="1:7">
      <c r="A16" s="28"/>
      <c r="B16" s="26" t="s">
        <v>481</v>
      </c>
      <c r="C16" s="26" t="s">
        <v>274</v>
      </c>
      <c r="D16" s="23" t="s">
        <v>480</v>
      </c>
      <c r="E16" s="25">
        <v>30000</v>
      </c>
      <c r="F16" s="27"/>
      <c r="G16" s="27"/>
    </row>
    <row r="17" ht="18.75" customHeight="1" spans="1:7">
      <c r="A17" s="28"/>
      <c r="B17" s="26" t="s">
        <v>481</v>
      </c>
      <c r="C17" s="26" t="s">
        <v>288</v>
      </c>
      <c r="D17" s="23" t="s">
        <v>480</v>
      </c>
      <c r="E17" s="25">
        <v>22899</v>
      </c>
      <c r="F17" s="27"/>
      <c r="G17" s="27"/>
    </row>
    <row r="18" s="2" customFormat="1" ht="18.75" customHeight="1" spans="1:7">
      <c r="A18" s="29" t="s">
        <v>56</v>
      </c>
      <c r="B18" s="30" t="s">
        <v>482</v>
      </c>
      <c r="C18" s="30"/>
      <c r="D18" s="31"/>
      <c r="E18" s="32">
        <v>277899</v>
      </c>
      <c r="F18" s="32"/>
      <c r="G18" s="32"/>
    </row>
    <row r="40" customHeight="1" spans="2:2">
      <c r="B40">
        <v>2116922.15</v>
      </c>
    </row>
  </sheetData>
  <mergeCells count="11">
    <mergeCell ref="A2:G2"/>
    <mergeCell ref="A3:D3"/>
    <mergeCell ref="E4:G4"/>
    <mergeCell ref="A18:D18"/>
    <mergeCell ref="A4:A6"/>
    <mergeCell ref="B4:B6"/>
    <mergeCell ref="C4:C6"/>
    <mergeCell ref="D4:D6"/>
    <mergeCell ref="E5:E6"/>
    <mergeCell ref="F5:F6"/>
    <mergeCell ref="G5:G6"/>
  </mergeCells>
  <printOptions horizontalCentered="1"/>
  <pageMargins left="0.389583333333333" right="0.389583333333333" top="0.579861111111111" bottom="0.579861111111111"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40"/>
  <sheetViews>
    <sheetView showZeros="0" workbookViewId="0">
      <selection activeCell="C24" sqref="C24"/>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67"/>
      <c r="O1" s="71"/>
      <c r="P1" s="71"/>
      <c r="Q1" s="71"/>
      <c r="R1" s="71"/>
      <c r="S1" s="43" t="s">
        <v>53</v>
      </c>
    </row>
    <row r="2" ht="57.75" customHeight="1" spans="1:19">
      <c r="A2" s="179" t="str">
        <f>"2025"&amp;"年部门收入预算表"</f>
        <v>2025年部门收入预算表</v>
      </c>
      <c r="B2" s="252"/>
      <c r="C2" s="252"/>
      <c r="D2" s="252"/>
      <c r="E2" s="252"/>
      <c r="F2" s="252"/>
      <c r="G2" s="252"/>
      <c r="H2" s="252"/>
      <c r="I2" s="252"/>
      <c r="J2" s="252"/>
      <c r="K2" s="252"/>
      <c r="L2" s="252"/>
      <c r="M2" s="252"/>
      <c r="N2" s="252"/>
      <c r="O2" s="268"/>
      <c r="P2" s="268"/>
      <c r="Q2" s="268"/>
      <c r="R2" s="268"/>
      <c r="S2" s="268"/>
    </row>
    <row r="3" ht="18.75" customHeight="1" spans="1:19">
      <c r="A3" s="46" t="str">
        <f>"单位名称："&amp;"永德县残疾人联合会"</f>
        <v>单位名称：永德县残疾人联合会</v>
      </c>
      <c r="B3" s="97"/>
      <c r="C3" s="97"/>
      <c r="D3" s="97"/>
      <c r="E3" s="97"/>
      <c r="F3" s="97"/>
      <c r="G3" s="97"/>
      <c r="H3" s="97"/>
      <c r="I3" s="97"/>
      <c r="J3" s="75"/>
      <c r="K3" s="97"/>
      <c r="L3" s="97"/>
      <c r="M3" s="97"/>
      <c r="N3" s="97"/>
      <c r="O3" s="75"/>
      <c r="P3" s="75"/>
      <c r="Q3" s="75"/>
      <c r="R3" s="75"/>
      <c r="S3" s="43" t="s">
        <v>1</v>
      </c>
    </row>
    <row r="4" ht="18.75" customHeight="1" spans="1:19">
      <c r="A4" s="253" t="s">
        <v>54</v>
      </c>
      <c r="B4" s="254" t="s">
        <v>55</v>
      </c>
      <c r="C4" s="254" t="s">
        <v>56</v>
      </c>
      <c r="D4" s="255" t="s">
        <v>57</v>
      </c>
      <c r="E4" s="256"/>
      <c r="F4" s="256"/>
      <c r="G4" s="256"/>
      <c r="H4" s="256"/>
      <c r="I4" s="256"/>
      <c r="J4" s="269"/>
      <c r="K4" s="256"/>
      <c r="L4" s="256"/>
      <c r="M4" s="256"/>
      <c r="N4" s="270"/>
      <c r="O4" s="255" t="s">
        <v>46</v>
      </c>
      <c r="P4" s="255"/>
      <c r="Q4" s="255"/>
      <c r="R4" s="255"/>
      <c r="S4" s="273"/>
    </row>
    <row r="5" ht="18.75" customHeight="1" spans="1:19">
      <c r="A5" s="257"/>
      <c r="B5" s="258"/>
      <c r="C5" s="258"/>
      <c r="D5" s="259" t="s">
        <v>58</v>
      </c>
      <c r="E5" s="259" t="s">
        <v>59</v>
      </c>
      <c r="F5" s="259" t="s">
        <v>60</v>
      </c>
      <c r="G5" s="259" t="s">
        <v>61</v>
      </c>
      <c r="H5" s="259" t="s">
        <v>62</v>
      </c>
      <c r="I5" s="271" t="s">
        <v>63</v>
      </c>
      <c r="J5" s="271"/>
      <c r="K5" s="271"/>
      <c r="L5" s="271"/>
      <c r="M5" s="271"/>
      <c r="N5" s="262"/>
      <c r="O5" s="259" t="s">
        <v>58</v>
      </c>
      <c r="P5" s="259" t="s">
        <v>59</v>
      </c>
      <c r="Q5" s="259" t="s">
        <v>60</v>
      </c>
      <c r="R5" s="259" t="s">
        <v>61</v>
      </c>
      <c r="S5" s="259" t="s">
        <v>64</v>
      </c>
    </row>
    <row r="6" ht="18.75" customHeight="1" spans="1:19">
      <c r="A6" s="260"/>
      <c r="B6" s="261"/>
      <c r="C6" s="261"/>
      <c r="D6" s="262"/>
      <c r="E6" s="262"/>
      <c r="F6" s="262"/>
      <c r="G6" s="262"/>
      <c r="H6" s="262"/>
      <c r="I6" s="261" t="s">
        <v>58</v>
      </c>
      <c r="J6" s="261" t="s">
        <v>65</v>
      </c>
      <c r="K6" s="261" t="s">
        <v>66</v>
      </c>
      <c r="L6" s="261" t="s">
        <v>67</v>
      </c>
      <c r="M6" s="261" t="s">
        <v>68</v>
      </c>
      <c r="N6" s="261" t="s">
        <v>69</v>
      </c>
      <c r="O6" s="272"/>
      <c r="P6" s="272"/>
      <c r="Q6" s="272"/>
      <c r="R6" s="272"/>
      <c r="S6" s="262"/>
    </row>
    <row r="7" ht="18.75" customHeight="1" spans="1:19">
      <c r="A7" s="21">
        <v>1</v>
      </c>
      <c r="B7" s="21">
        <v>2</v>
      </c>
      <c r="C7" s="21">
        <v>3</v>
      </c>
      <c r="D7" s="21">
        <v>4</v>
      </c>
      <c r="E7" s="21">
        <v>5</v>
      </c>
      <c r="F7" s="21">
        <v>6</v>
      </c>
      <c r="G7" s="21">
        <v>7</v>
      </c>
      <c r="H7" s="21">
        <v>8</v>
      </c>
      <c r="I7" s="21">
        <v>9</v>
      </c>
      <c r="J7" s="21">
        <v>10</v>
      </c>
      <c r="K7" s="21">
        <v>11</v>
      </c>
      <c r="L7" s="21">
        <v>12</v>
      </c>
      <c r="M7" s="21">
        <v>13</v>
      </c>
      <c r="N7" s="21">
        <v>14</v>
      </c>
      <c r="O7" s="21">
        <v>15</v>
      </c>
      <c r="P7" s="21">
        <v>16</v>
      </c>
      <c r="Q7" s="21">
        <v>17</v>
      </c>
      <c r="R7" s="21">
        <v>18</v>
      </c>
      <c r="S7" s="21">
        <v>19</v>
      </c>
    </row>
    <row r="8" ht="18.75" customHeight="1" spans="1:19">
      <c r="A8" s="263" t="s">
        <v>70</v>
      </c>
      <c r="B8" s="264" t="s">
        <v>71</v>
      </c>
      <c r="C8" s="25">
        <v>2116922.15</v>
      </c>
      <c r="D8" s="25">
        <v>2116922.15</v>
      </c>
      <c r="E8" s="25">
        <v>2116922.15</v>
      </c>
      <c r="F8" s="27"/>
      <c r="G8" s="27"/>
      <c r="H8" s="27"/>
      <c r="I8" s="27"/>
      <c r="J8" s="27"/>
      <c r="K8" s="27"/>
      <c r="L8" s="27"/>
      <c r="M8" s="27"/>
      <c r="N8" s="27"/>
      <c r="O8" s="27"/>
      <c r="P8" s="27"/>
      <c r="Q8" s="27"/>
      <c r="R8" s="27"/>
      <c r="S8" s="27"/>
    </row>
    <row r="9" s="174" customFormat="1" ht="18.75" customHeight="1" spans="1:19">
      <c r="A9" s="265" t="s">
        <v>56</v>
      </c>
      <c r="B9" s="266"/>
      <c r="C9" s="32">
        <v>2116922.15</v>
      </c>
      <c r="D9" s="32">
        <v>2116922.15</v>
      </c>
      <c r="E9" s="32">
        <v>2116922.15</v>
      </c>
      <c r="F9" s="171"/>
      <c r="G9" s="171"/>
      <c r="H9" s="171"/>
      <c r="I9" s="171"/>
      <c r="J9" s="171"/>
      <c r="K9" s="171"/>
      <c r="L9" s="171"/>
      <c r="M9" s="171"/>
      <c r="N9" s="171"/>
      <c r="O9" s="171"/>
      <c r="P9" s="171"/>
      <c r="Q9" s="171"/>
      <c r="R9" s="171"/>
      <c r="S9" s="171"/>
    </row>
    <row r="40" customHeight="1" spans="2:2">
      <c r="B40">
        <v>2116922.15</v>
      </c>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9583333333333" right="0.389583333333333" top="0.509722222222222" bottom="0.509722222222222" header="0.309722222222222" footer="0.309722222222222"/>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0"/>
  <sheetViews>
    <sheetView showZeros="0" workbookViewId="0">
      <selection activeCell="C26" sqref="C26"/>
    </sheetView>
  </sheetViews>
  <sheetFormatPr defaultColWidth="9.14285714285714" defaultRowHeight="14.25" customHeight="1"/>
  <cols>
    <col min="1" max="1" width="14.2857142857143" customWidth="1"/>
    <col min="2" max="2" width="37.7142857142857" customWidth="1"/>
    <col min="3" max="6" width="19.1428571428571" style="1" customWidth="1"/>
    <col min="7" max="8" width="19" customWidth="1"/>
    <col min="9" max="9" width="18.847619047619" customWidth="1"/>
    <col min="10" max="11" width="19" customWidth="1"/>
    <col min="12" max="14" width="18.847619047619" customWidth="1"/>
    <col min="15" max="15" width="19" customWidth="1"/>
  </cols>
  <sheetData>
    <row r="1" ht="15" customHeight="1" spans="1:15">
      <c r="A1" s="3"/>
      <c r="B1" s="3"/>
      <c r="C1" s="133"/>
      <c r="D1" s="240"/>
      <c r="E1" s="133"/>
      <c r="F1" s="133"/>
      <c r="G1" s="3"/>
      <c r="H1" s="241"/>
      <c r="I1" s="3"/>
      <c r="J1" s="241"/>
      <c r="K1" s="3"/>
      <c r="L1" s="3"/>
      <c r="M1" s="3"/>
      <c r="N1" s="3"/>
      <c r="O1" s="44" t="s">
        <v>72</v>
      </c>
    </row>
    <row r="2" ht="42" customHeight="1" spans="1:15">
      <c r="A2" s="7" t="str">
        <f>"2025"&amp;"年部门支出预算表"</f>
        <v>2025年部门支出预算表</v>
      </c>
      <c r="B2" s="242"/>
      <c r="C2" s="242"/>
      <c r="D2" s="242"/>
      <c r="E2" s="242"/>
      <c r="F2" s="242"/>
      <c r="G2" s="242"/>
      <c r="H2" s="242"/>
      <c r="I2" s="242"/>
      <c r="J2" s="242"/>
      <c r="K2" s="242"/>
      <c r="L2" s="242"/>
      <c r="M2" s="242"/>
      <c r="N2" s="242"/>
      <c r="O2" s="242"/>
    </row>
    <row r="3" ht="18.75" customHeight="1" spans="1:15">
      <c r="A3" s="243" t="str">
        <f>"单位名称："&amp;"永德县残疾人联合会"</f>
        <v>单位名称：永德县残疾人联合会</v>
      </c>
      <c r="B3" s="244"/>
      <c r="C3" s="199"/>
      <c r="D3" s="193"/>
      <c r="E3" s="199"/>
      <c r="F3" s="199"/>
      <c r="G3" s="66"/>
      <c r="H3" s="34"/>
      <c r="I3" s="66"/>
      <c r="J3" s="34"/>
      <c r="K3" s="66"/>
      <c r="L3" s="66"/>
      <c r="M3" s="251"/>
      <c r="N3" s="251"/>
      <c r="O3" s="44" t="s">
        <v>1</v>
      </c>
    </row>
    <row r="4" ht="18.75" customHeight="1" spans="1:15">
      <c r="A4" s="12" t="s">
        <v>73</v>
      </c>
      <c r="B4" s="12" t="s">
        <v>74</v>
      </c>
      <c r="C4" s="12" t="s">
        <v>56</v>
      </c>
      <c r="D4" s="14" t="s">
        <v>59</v>
      </c>
      <c r="E4" s="78" t="s">
        <v>75</v>
      </c>
      <c r="F4" s="197" t="s">
        <v>76</v>
      </c>
      <c r="G4" s="12" t="s">
        <v>60</v>
      </c>
      <c r="H4" s="12" t="s">
        <v>61</v>
      </c>
      <c r="I4" s="12" t="s">
        <v>77</v>
      </c>
      <c r="J4" s="14" t="s">
        <v>78</v>
      </c>
      <c r="K4" s="15"/>
      <c r="L4" s="15"/>
      <c r="M4" s="15"/>
      <c r="N4" s="15"/>
      <c r="O4" s="16"/>
    </row>
    <row r="5" ht="30" customHeight="1" spans="1:15">
      <c r="A5" s="20"/>
      <c r="B5" s="20"/>
      <c r="C5" s="20"/>
      <c r="D5" s="70" t="s">
        <v>58</v>
      </c>
      <c r="E5" s="96" t="s">
        <v>75</v>
      </c>
      <c r="F5" s="96" t="s">
        <v>76</v>
      </c>
      <c r="G5" s="20"/>
      <c r="H5" s="20"/>
      <c r="I5" s="20"/>
      <c r="J5" s="70" t="s">
        <v>58</v>
      </c>
      <c r="K5" s="51" t="s">
        <v>79</v>
      </c>
      <c r="L5" s="51" t="s">
        <v>80</v>
      </c>
      <c r="M5" s="51" t="s">
        <v>81</v>
      </c>
      <c r="N5" s="51" t="s">
        <v>82</v>
      </c>
      <c r="O5" s="51" t="s">
        <v>83</v>
      </c>
    </row>
    <row r="6" ht="18.75" customHeight="1" spans="1:15">
      <c r="A6" s="125">
        <v>1</v>
      </c>
      <c r="B6" s="125">
        <v>2</v>
      </c>
      <c r="C6" s="70">
        <v>3</v>
      </c>
      <c r="D6" s="70">
        <v>4</v>
      </c>
      <c r="E6" s="70">
        <v>5</v>
      </c>
      <c r="F6" s="70">
        <v>6</v>
      </c>
      <c r="G6" s="70">
        <v>7</v>
      </c>
      <c r="H6" s="70">
        <v>8</v>
      </c>
      <c r="I6" s="70">
        <v>9</v>
      </c>
      <c r="J6" s="70">
        <v>10</v>
      </c>
      <c r="K6" s="70">
        <v>11</v>
      </c>
      <c r="L6" s="70">
        <v>12</v>
      </c>
      <c r="M6" s="70">
        <v>13</v>
      </c>
      <c r="N6" s="70">
        <v>14</v>
      </c>
      <c r="O6" s="70">
        <v>15</v>
      </c>
    </row>
    <row r="7" ht="18.75" customHeight="1" spans="1:15">
      <c r="A7" s="188" t="s">
        <v>84</v>
      </c>
      <c r="B7" s="228" t="s">
        <v>85</v>
      </c>
      <c r="C7" s="25">
        <v>1903279.03</v>
      </c>
      <c r="D7" s="25">
        <v>1903279.03</v>
      </c>
      <c r="E7" s="25">
        <v>1625380.03</v>
      </c>
      <c r="F7" s="25">
        <v>277899</v>
      </c>
      <c r="G7" s="27"/>
      <c r="H7" s="27"/>
      <c r="I7" s="27"/>
      <c r="J7" s="27"/>
      <c r="K7" s="27"/>
      <c r="L7" s="27"/>
      <c r="M7" s="27"/>
      <c r="N7" s="27"/>
      <c r="O7" s="27"/>
    </row>
    <row r="8" ht="18.75" customHeight="1" spans="1:15">
      <c r="A8" s="245" t="s">
        <v>86</v>
      </c>
      <c r="B8" s="280" t="s">
        <v>87</v>
      </c>
      <c r="C8" s="25">
        <v>283422.75</v>
      </c>
      <c r="D8" s="25">
        <v>283422.75</v>
      </c>
      <c r="E8" s="25">
        <v>283422.75</v>
      </c>
      <c r="F8" s="25"/>
      <c r="G8" s="27"/>
      <c r="H8" s="27"/>
      <c r="I8" s="27"/>
      <c r="J8" s="27"/>
      <c r="K8" s="27"/>
      <c r="L8" s="27"/>
      <c r="M8" s="27"/>
      <c r="N8" s="27"/>
      <c r="O8" s="27"/>
    </row>
    <row r="9" ht="18.75" customHeight="1" spans="1:15">
      <c r="A9" s="247" t="s">
        <v>88</v>
      </c>
      <c r="B9" s="281" t="s">
        <v>89</v>
      </c>
      <c r="C9" s="25">
        <v>109907.2</v>
      </c>
      <c r="D9" s="25">
        <v>109907.2</v>
      </c>
      <c r="E9" s="25">
        <v>109907.2</v>
      </c>
      <c r="F9" s="25"/>
      <c r="G9" s="27"/>
      <c r="H9" s="27"/>
      <c r="I9" s="27"/>
      <c r="J9" s="27"/>
      <c r="K9" s="27"/>
      <c r="L9" s="27"/>
      <c r="M9" s="27"/>
      <c r="N9" s="27"/>
      <c r="O9" s="27"/>
    </row>
    <row r="10" ht="18.75" customHeight="1" spans="1:15">
      <c r="A10" s="247" t="s">
        <v>90</v>
      </c>
      <c r="B10" s="281" t="s">
        <v>91</v>
      </c>
      <c r="C10" s="25">
        <v>173515.55</v>
      </c>
      <c r="D10" s="25">
        <v>173515.55</v>
      </c>
      <c r="E10" s="25">
        <v>173515.55</v>
      </c>
      <c r="F10" s="25"/>
      <c r="G10" s="27"/>
      <c r="H10" s="27"/>
      <c r="I10" s="27"/>
      <c r="J10" s="27"/>
      <c r="K10" s="27"/>
      <c r="L10" s="27"/>
      <c r="M10" s="27"/>
      <c r="N10" s="27"/>
      <c r="O10" s="27"/>
    </row>
    <row r="11" ht="18.75" customHeight="1" spans="1:15">
      <c r="A11" s="245" t="s">
        <v>92</v>
      </c>
      <c r="B11" s="280" t="s">
        <v>93</v>
      </c>
      <c r="C11" s="25">
        <v>1619856.28</v>
      </c>
      <c r="D11" s="25">
        <v>1619856.28</v>
      </c>
      <c r="E11" s="25">
        <v>1341957.28</v>
      </c>
      <c r="F11" s="25">
        <v>277899</v>
      </c>
      <c r="G11" s="27"/>
      <c r="H11" s="27"/>
      <c r="I11" s="27"/>
      <c r="J11" s="27"/>
      <c r="K11" s="27"/>
      <c r="L11" s="27"/>
      <c r="M11" s="27"/>
      <c r="N11" s="27"/>
      <c r="O11" s="27"/>
    </row>
    <row r="12" ht="18.75" customHeight="1" spans="1:15">
      <c r="A12" s="247" t="s">
        <v>94</v>
      </c>
      <c r="B12" s="281" t="s">
        <v>95</v>
      </c>
      <c r="C12" s="25">
        <v>1341957.28</v>
      </c>
      <c r="D12" s="25">
        <v>1341957.28</v>
      </c>
      <c r="E12" s="25">
        <v>1341957.28</v>
      </c>
      <c r="F12" s="25"/>
      <c r="G12" s="27"/>
      <c r="H12" s="27"/>
      <c r="I12" s="27"/>
      <c r="J12" s="27"/>
      <c r="K12" s="27"/>
      <c r="L12" s="27"/>
      <c r="M12" s="27"/>
      <c r="N12" s="27"/>
      <c r="O12" s="27"/>
    </row>
    <row r="13" ht="18.75" customHeight="1" spans="1:15">
      <c r="A13" s="247" t="s">
        <v>96</v>
      </c>
      <c r="B13" s="281" t="s">
        <v>97</v>
      </c>
      <c r="C13" s="25">
        <v>20000</v>
      </c>
      <c r="D13" s="25">
        <v>20000</v>
      </c>
      <c r="E13" s="25"/>
      <c r="F13" s="25">
        <v>20000</v>
      </c>
      <c r="G13" s="27"/>
      <c r="H13" s="27"/>
      <c r="I13" s="27"/>
      <c r="J13" s="27"/>
      <c r="K13" s="27"/>
      <c r="L13" s="27"/>
      <c r="M13" s="27"/>
      <c r="N13" s="27"/>
      <c r="O13" s="27"/>
    </row>
    <row r="14" ht="18.75" customHeight="1" spans="1:15">
      <c r="A14" s="247" t="s">
        <v>98</v>
      </c>
      <c r="B14" s="281" t="s">
        <v>99</v>
      </c>
      <c r="C14" s="25">
        <v>75000</v>
      </c>
      <c r="D14" s="25">
        <v>75000</v>
      </c>
      <c r="E14" s="25"/>
      <c r="F14" s="25">
        <v>75000</v>
      </c>
      <c r="G14" s="27"/>
      <c r="H14" s="27"/>
      <c r="I14" s="27"/>
      <c r="J14" s="27"/>
      <c r="K14" s="27"/>
      <c r="L14" s="27"/>
      <c r="M14" s="27"/>
      <c r="N14" s="27"/>
      <c r="O14" s="27"/>
    </row>
    <row r="15" ht="18.75" customHeight="1" spans="1:15">
      <c r="A15" s="247" t="s">
        <v>100</v>
      </c>
      <c r="B15" s="281" t="s">
        <v>101</v>
      </c>
      <c r="C15" s="25">
        <v>182899</v>
      </c>
      <c r="D15" s="25">
        <v>182899</v>
      </c>
      <c r="E15" s="25"/>
      <c r="F15" s="25">
        <v>182899</v>
      </c>
      <c r="G15" s="27"/>
      <c r="H15" s="27"/>
      <c r="I15" s="27"/>
      <c r="J15" s="27"/>
      <c r="K15" s="27"/>
      <c r="L15" s="27"/>
      <c r="M15" s="27"/>
      <c r="N15" s="27"/>
      <c r="O15" s="27"/>
    </row>
    <row r="16" ht="18.75" customHeight="1" spans="1:15">
      <c r="A16" s="188" t="s">
        <v>102</v>
      </c>
      <c r="B16" s="228" t="s">
        <v>103</v>
      </c>
      <c r="C16" s="25">
        <v>83506.46</v>
      </c>
      <c r="D16" s="25">
        <v>83506.46</v>
      </c>
      <c r="E16" s="25">
        <v>83506.46</v>
      </c>
      <c r="F16" s="25"/>
      <c r="G16" s="27"/>
      <c r="H16" s="27"/>
      <c r="I16" s="27"/>
      <c r="J16" s="27"/>
      <c r="K16" s="27"/>
      <c r="L16" s="27"/>
      <c r="M16" s="27"/>
      <c r="N16" s="27"/>
      <c r="O16" s="27"/>
    </row>
    <row r="17" ht="18.75" customHeight="1" spans="1:15">
      <c r="A17" s="245" t="s">
        <v>104</v>
      </c>
      <c r="B17" s="280" t="s">
        <v>105</v>
      </c>
      <c r="C17" s="25">
        <v>83506.46</v>
      </c>
      <c r="D17" s="25">
        <v>83506.46</v>
      </c>
      <c r="E17" s="25">
        <v>83506.46</v>
      </c>
      <c r="F17" s="25"/>
      <c r="G17" s="27"/>
      <c r="H17" s="27"/>
      <c r="I17" s="27"/>
      <c r="J17" s="27"/>
      <c r="K17" s="27"/>
      <c r="L17" s="27"/>
      <c r="M17" s="27"/>
      <c r="N17" s="27"/>
      <c r="O17" s="27"/>
    </row>
    <row r="18" ht="18.75" customHeight="1" spans="1:15">
      <c r="A18" s="247" t="s">
        <v>106</v>
      </c>
      <c r="B18" s="281" t="s">
        <v>107</v>
      </c>
      <c r="C18" s="25">
        <v>76997.52</v>
      </c>
      <c r="D18" s="25">
        <v>76997.52</v>
      </c>
      <c r="E18" s="25">
        <v>76997.52</v>
      </c>
      <c r="F18" s="25"/>
      <c r="G18" s="27"/>
      <c r="H18" s="27"/>
      <c r="I18" s="27"/>
      <c r="J18" s="27"/>
      <c r="K18" s="27"/>
      <c r="L18" s="27"/>
      <c r="M18" s="27"/>
      <c r="N18" s="27"/>
      <c r="O18" s="27"/>
    </row>
    <row r="19" ht="18.75" customHeight="1" spans="1:15">
      <c r="A19" s="247" t="s">
        <v>108</v>
      </c>
      <c r="B19" s="281" t="s">
        <v>109</v>
      </c>
      <c r="C19" s="25">
        <v>6508.94</v>
      </c>
      <c r="D19" s="25">
        <v>6508.94</v>
      </c>
      <c r="E19" s="25">
        <v>6508.94</v>
      </c>
      <c r="F19" s="25"/>
      <c r="G19" s="27"/>
      <c r="H19" s="27"/>
      <c r="I19" s="27"/>
      <c r="J19" s="27"/>
      <c r="K19" s="27"/>
      <c r="L19" s="27"/>
      <c r="M19" s="27"/>
      <c r="N19" s="27"/>
      <c r="O19" s="27"/>
    </row>
    <row r="20" ht="18.75" customHeight="1" spans="1:15">
      <c r="A20" s="188" t="s">
        <v>110</v>
      </c>
      <c r="B20" s="228" t="s">
        <v>111</v>
      </c>
      <c r="C20" s="25">
        <v>130136.66</v>
      </c>
      <c r="D20" s="25">
        <v>130136.66</v>
      </c>
      <c r="E20" s="25">
        <v>130136.66</v>
      </c>
      <c r="F20" s="25"/>
      <c r="G20" s="27"/>
      <c r="H20" s="27"/>
      <c r="I20" s="27"/>
      <c r="J20" s="27"/>
      <c r="K20" s="27"/>
      <c r="L20" s="27"/>
      <c r="M20" s="27"/>
      <c r="N20" s="27"/>
      <c r="O20" s="27"/>
    </row>
    <row r="21" ht="18.75" customHeight="1" spans="1:15">
      <c r="A21" s="245" t="s">
        <v>112</v>
      </c>
      <c r="B21" s="280" t="s">
        <v>113</v>
      </c>
      <c r="C21" s="25">
        <v>130136.66</v>
      </c>
      <c r="D21" s="25">
        <v>130136.66</v>
      </c>
      <c r="E21" s="25">
        <v>130136.66</v>
      </c>
      <c r="F21" s="25"/>
      <c r="G21" s="27"/>
      <c r="H21" s="27"/>
      <c r="I21" s="27"/>
      <c r="J21" s="27"/>
      <c r="K21" s="27"/>
      <c r="L21" s="27"/>
      <c r="M21" s="27"/>
      <c r="N21" s="27"/>
      <c r="O21" s="27"/>
    </row>
    <row r="22" ht="18.75" customHeight="1" spans="1:15">
      <c r="A22" s="247" t="s">
        <v>114</v>
      </c>
      <c r="B22" s="281" t="s">
        <v>115</v>
      </c>
      <c r="C22" s="25">
        <v>130136.66</v>
      </c>
      <c r="D22" s="25">
        <v>130136.66</v>
      </c>
      <c r="E22" s="25">
        <v>130136.66</v>
      </c>
      <c r="F22" s="25"/>
      <c r="G22" s="27"/>
      <c r="H22" s="27"/>
      <c r="I22" s="27"/>
      <c r="J22" s="27"/>
      <c r="K22" s="27"/>
      <c r="L22" s="27"/>
      <c r="M22" s="27"/>
      <c r="N22" s="27"/>
      <c r="O22" s="27"/>
    </row>
    <row r="23" s="174" customFormat="1" ht="18.75" customHeight="1" spans="1:15">
      <c r="A23" s="249" t="s">
        <v>116</v>
      </c>
      <c r="B23" s="250" t="s">
        <v>116</v>
      </c>
      <c r="C23" s="32">
        <v>2116922.15</v>
      </c>
      <c r="D23" s="32">
        <v>2116922.15</v>
      </c>
      <c r="E23" s="32">
        <v>1839023.15</v>
      </c>
      <c r="F23" s="32">
        <v>277899</v>
      </c>
      <c r="G23" s="171"/>
      <c r="H23" s="171"/>
      <c r="I23" s="171"/>
      <c r="J23" s="171"/>
      <c r="K23" s="171"/>
      <c r="L23" s="171"/>
      <c r="M23" s="171"/>
      <c r="N23" s="171"/>
      <c r="O23" s="171"/>
    </row>
    <row r="40" customHeight="1" spans="2:2">
      <c r="B40">
        <v>2116922.15</v>
      </c>
    </row>
  </sheetData>
  <mergeCells count="11">
    <mergeCell ref="A2:O2"/>
    <mergeCell ref="A3:L3"/>
    <mergeCell ref="D4:F4"/>
    <mergeCell ref="J4:O4"/>
    <mergeCell ref="A23:B23"/>
    <mergeCell ref="A4:A5"/>
    <mergeCell ref="B4:B5"/>
    <mergeCell ref="C4:C5"/>
    <mergeCell ref="G4:G5"/>
    <mergeCell ref="H4:H5"/>
    <mergeCell ref="I4:I5"/>
  </mergeCells>
  <printOptions horizontalCentered="1"/>
  <pageMargins left="0.389583333333333" right="0.389583333333333" top="0.509722222222222" bottom="0.509722222222222" header="0.309722222222222" footer="0.309722222222222"/>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16" workbookViewId="0">
      <selection activeCell="A36" sqref="$A36:$XFD36"/>
    </sheetView>
  </sheetViews>
  <sheetFormatPr defaultColWidth="9.14285714285714" defaultRowHeight="14.25" customHeight="1" outlineLevelCol="3"/>
  <cols>
    <col min="1" max="1" width="39.2857142857143" customWidth="1"/>
    <col min="2" max="2" width="30.847619047619" style="1" customWidth="1"/>
    <col min="3" max="3" width="35.847619047619" style="219" customWidth="1"/>
    <col min="4" max="4" width="29.847619047619" style="1" customWidth="1"/>
  </cols>
  <sheetData>
    <row r="1" ht="15" customHeight="1" spans="1:4">
      <c r="A1" s="3"/>
      <c r="B1" s="133"/>
      <c r="C1" s="220"/>
      <c r="D1" s="208" t="s">
        <v>117</v>
      </c>
    </row>
    <row r="2" ht="36" customHeight="1" spans="1:4">
      <c r="A2" s="7" t="str">
        <f>"2025"&amp;"年部门财政拨款收支预算总表"</f>
        <v>2025年部门财政拨款收支预算总表</v>
      </c>
      <c r="B2" s="221"/>
      <c r="C2" s="222"/>
      <c r="D2" s="221"/>
    </row>
    <row r="3" ht="18.75" customHeight="1" spans="1:4">
      <c r="A3" s="9" t="str">
        <f>"单位名称："&amp;"永德县残疾人联合会"</f>
        <v>单位名称：永德县残疾人联合会</v>
      </c>
      <c r="B3" s="223"/>
      <c r="C3" s="224"/>
      <c r="D3" s="208" t="s">
        <v>1</v>
      </c>
    </row>
    <row r="4" ht="18.75" customHeight="1" spans="1:4">
      <c r="A4" s="14" t="s">
        <v>2</v>
      </c>
      <c r="B4" s="16"/>
      <c r="C4" s="225" t="s">
        <v>3</v>
      </c>
      <c r="D4" s="16"/>
    </row>
    <row r="5" ht="18.75" customHeight="1" spans="1:4">
      <c r="A5" s="35" t="s">
        <v>4</v>
      </c>
      <c r="B5" s="114" t="str">
        <f>"2025"&amp;"年预算数"</f>
        <v>2025年预算数</v>
      </c>
      <c r="C5" s="226" t="s">
        <v>118</v>
      </c>
      <c r="D5" s="114" t="str">
        <f>"2025"&amp;"年预算数"</f>
        <v>2025年预算数</v>
      </c>
    </row>
    <row r="6" ht="18.75" customHeight="1" spans="1:4">
      <c r="A6" s="37"/>
      <c r="B6" s="20"/>
      <c r="C6" s="227"/>
      <c r="D6" s="20"/>
    </row>
    <row r="7" ht="18.75" customHeight="1" spans="1:4">
      <c r="A7" s="228" t="s">
        <v>119</v>
      </c>
      <c r="B7" s="25">
        <v>2116922.15</v>
      </c>
      <c r="C7" s="229" t="s">
        <v>120</v>
      </c>
      <c r="D7" s="25">
        <v>2116922.15</v>
      </c>
    </row>
    <row r="8" ht="18.75" customHeight="1" spans="1:4">
      <c r="A8" s="230" t="s">
        <v>121</v>
      </c>
      <c r="B8" s="25">
        <v>2116922.15</v>
      </c>
      <c r="C8" s="229" t="s">
        <v>122</v>
      </c>
      <c r="D8" s="25"/>
    </row>
    <row r="9" ht="18.75" customHeight="1" spans="1:4">
      <c r="A9" s="230" t="s">
        <v>123</v>
      </c>
      <c r="B9" s="25"/>
      <c r="C9" s="229" t="s">
        <v>124</v>
      </c>
      <c r="D9" s="25"/>
    </row>
    <row r="10" ht="18.75" customHeight="1" spans="1:4">
      <c r="A10" s="230" t="s">
        <v>125</v>
      </c>
      <c r="B10" s="25"/>
      <c r="C10" s="229" t="s">
        <v>126</v>
      </c>
      <c r="D10" s="25"/>
    </row>
    <row r="11" ht="18.75" customHeight="1" spans="1:4">
      <c r="A11" s="231" t="s">
        <v>127</v>
      </c>
      <c r="B11" s="25"/>
      <c r="C11" s="232" t="s">
        <v>128</v>
      </c>
      <c r="D11" s="25"/>
    </row>
    <row r="12" ht="18.75" customHeight="1" spans="1:4">
      <c r="A12" s="233" t="s">
        <v>121</v>
      </c>
      <c r="B12" s="25"/>
      <c r="C12" s="234" t="s">
        <v>129</v>
      </c>
      <c r="D12" s="25"/>
    </row>
    <row r="13" ht="18.75" customHeight="1" spans="1:4">
      <c r="A13" s="233" t="s">
        <v>123</v>
      </c>
      <c r="B13" s="25"/>
      <c r="C13" s="234" t="s">
        <v>130</v>
      </c>
      <c r="D13" s="25"/>
    </row>
    <row r="14" ht="18.75" customHeight="1" spans="1:4">
      <c r="A14" s="233" t="s">
        <v>125</v>
      </c>
      <c r="B14" s="25"/>
      <c r="C14" s="234" t="s">
        <v>131</v>
      </c>
      <c r="D14" s="25"/>
    </row>
    <row r="15" ht="18.75" customHeight="1" spans="1:4">
      <c r="A15" s="233" t="s">
        <v>26</v>
      </c>
      <c r="B15" s="25"/>
      <c r="C15" s="234" t="s">
        <v>132</v>
      </c>
      <c r="D15" s="25">
        <v>1903279.03</v>
      </c>
    </row>
    <row r="16" ht="18.75" customHeight="1" spans="1:4">
      <c r="A16" s="233" t="s">
        <v>26</v>
      </c>
      <c r="B16" s="25" t="s">
        <v>26</v>
      </c>
      <c r="C16" s="234" t="s">
        <v>133</v>
      </c>
      <c r="D16" s="25">
        <v>83506.46</v>
      </c>
    </row>
    <row r="17" ht="18.75" customHeight="1" spans="1:4">
      <c r="A17" s="235" t="s">
        <v>26</v>
      </c>
      <c r="B17" s="25" t="s">
        <v>26</v>
      </c>
      <c r="C17" s="234" t="s">
        <v>134</v>
      </c>
      <c r="D17" s="25"/>
    </row>
    <row r="18" ht="18.75" customHeight="1" spans="1:4">
      <c r="A18" s="235" t="s">
        <v>26</v>
      </c>
      <c r="B18" s="25" t="s">
        <v>26</v>
      </c>
      <c r="C18" s="234" t="s">
        <v>135</v>
      </c>
      <c r="D18" s="25"/>
    </row>
    <row r="19" ht="18.75" customHeight="1" spans="1:4">
      <c r="A19" s="236" t="s">
        <v>26</v>
      </c>
      <c r="B19" s="25" t="s">
        <v>26</v>
      </c>
      <c r="C19" s="234" t="s">
        <v>136</v>
      </c>
      <c r="D19" s="25"/>
    </row>
    <row r="20" ht="18.75" customHeight="1" spans="1:4">
      <c r="A20" s="236" t="s">
        <v>26</v>
      </c>
      <c r="B20" s="25" t="s">
        <v>26</v>
      </c>
      <c r="C20" s="234" t="s">
        <v>137</v>
      </c>
      <c r="D20" s="25"/>
    </row>
    <row r="21" ht="18.75" customHeight="1" spans="1:4">
      <c r="A21" s="236" t="s">
        <v>26</v>
      </c>
      <c r="B21" s="25" t="s">
        <v>26</v>
      </c>
      <c r="C21" s="234" t="s">
        <v>138</v>
      </c>
      <c r="D21" s="25"/>
    </row>
    <row r="22" ht="18.75" customHeight="1" spans="1:4">
      <c r="A22" s="236" t="s">
        <v>26</v>
      </c>
      <c r="B22" s="25" t="s">
        <v>26</v>
      </c>
      <c r="C22" s="234" t="s">
        <v>139</v>
      </c>
      <c r="D22" s="25"/>
    </row>
    <row r="23" ht="18.75" customHeight="1" spans="1:4">
      <c r="A23" s="236" t="s">
        <v>26</v>
      </c>
      <c r="B23" s="25" t="s">
        <v>26</v>
      </c>
      <c r="C23" s="234" t="s">
        <v>140</v>
      </c>
      <c r="D23" s="25"/>
    </row>
    <row r="24" ht="18.75" customHeight="1" spans="1:4">
      <c r="A24" s="236" t="s">
        <v>26</v>
      </c>
      <c r="B24" s="25" t="s">
        <v>26</v>
      </c>
      <c r="C24" s="234" t="s">
        <v>141</v>
      </c>
      <c r="D24" s="25"/>
    </row>
    <row r="25" ht="18.75" customHeight="1" spans="1:4">
      <c r="A25" s="236" t="s">
        <v>26</v>
      </c>
      <c r="B25" s="25" t="s">
        <v>26</v>
      </c>
      <c r="C25" s="234" t="s">
        <v>142</v>
      </c>
      <c r="D25" s="25"/>
    </row>
    <row r="26" ht="18.75" customHeight="1" spans="1:4">
      <c r="A26" s="236" t="s">
        <v>26</v>
      </c>
      <c r="B26" s="25" t="s">
        <v>26</v>
      </c>
      <c r="C26" s="234" t="s">
        <v>143</v>
      </c>
      <c r="D26" s="25">
        <v>130136.66</v>
      </c>
    </row>
    <row r="27" ht="18.75" customHeight="1" spans="1:4">
      <c r="A27" s="236" t="s">
        <v>26</v>
      </c>
      <c r="B27" s="25" t="s">
        <v>26</v>
      </c>
      <c r="C27" s="234" t="s">
        <v>144</v>
      </c>
      <c r="D27" s="25"/>
    </row>
    <row r="28" ht="18.75" customHeight="1" spans="1:4">
      <c r="A28" s="236" t="s">
        <v>26</v>
      </c>
      <c r="B28" s="25" t="s">
        <v>26</v>
      </c>
      <c r="C28" s="234" t="s">
        <v>145</v>
      </c>
      <c r="D28" s="25"/>
    </row>
    <row r="29" ht="18.75" customHeight="1" spans="1:4">
      <c r="A29" s="236" t="s">
        <v>26</v>
      </c>
      <c r="B29" s="25" t="s">
        <v>26</v>
      </c>
      <c r="C29" s="234" t="s">
        <v>146</v>
      </c>
      <c r="D29" s="25"/>
    </row>
    <row r="30" ht="18.75" customHeight="1" spans="1:4">
      <c r="A30" s="236" t="s">
        <v>26</v>
      </c>
      <c r="B30" s="25" t="s">
        <v>26</v>
      </c>
      <c r="C30" s="234" t="s">
        <v>147</v>
      </c>
      <c r="D30" s="25"/>
    </row>
    <row r="31" ht="18.75" customHeight="1" spans="1:4">
      <c r="A31" s="237" t="s">
        <v>26</v>
      </c>
      <c r="B31" s="25" t="s">
        <v>26</v>
      </c>
      <c r="C31" s="234" t="s">
        <v>148</v>
      </c>
      <c r="D31" s="25"/>
    </row>
    <row r="32" ht="18.75" customHeight="1" spans="1:4">
      <c r="A32" s="237" t="s">
        <v>26</v>
      </c>
      <c r="B32" s="25" t="s">
        <v>26</v>
      </c>
      <c r="C32" s="234" t="s">
        <v>149</v>
      </c>
      <c r="D32" s="25"/>
    </row>
    <row r="33" ht="18.75" customHeight="1" spans="1:4">
      <c r="A33" s="237" t="s">
        <v>26</v>
      </c>
      <c r="B33" s="25" t="s">
        <v>26</v>
      </c>
      <c r="C33" s="234" t="s">
        <v>150</v>
      </c>
      <c r="D33" s="25"/>
    </row>
    <row r="34" ht="18.75" customHeight="1" spans="1:4">
      <c r="A34" s="237"/>
      <c r="B34" s="25"/>
      <c r="C34" s="234" t="s">
        <v>151</v>
      </c>
      <c r="D34" s="25"/>
    </row>
    <row r="35" ht="18.75" customHeight="1" spans="1:4">
      <c r="A35" s="237" t="s">
        <v>26</v>
      </c>
      <c r="B35" s="25" t="s">
        <v>26</v>
      </c>
      <c r="C35" s="234" t="s">
        <v>152</v>
      </c>
      <c r="D35" s="25"/>
    </row>
    <row r="36" s="174" customFormat="1" ht="18.75" customHeight="1" spans="1:4">
      <c r="A36" s="238" t="s">
        <v>153</v>
      </c>
      <c r="B36" s="32">
        <v>2116922.15</v>
      </c>
      <c r="C36" s="239" t="s">
        <v>52</v>
      </c>
      <c r="D36" s="32">
        <v>2116922.15</v>
      </c>
    </row>
  </sheetData>
  <mergeCells count="8">
    <mergeCell ref="A2:D2"/>
    <mergeCell ref="A3:B3"/>
    <mergeCell ref="A4:B4"/>
    <mergeCell ref="C4:D4"/>
    <mergeCell ref="A5:A6"/>
    <mergeCell ref="B5:B6"/>
    <mergeCell ref="C5:C6"/>
    <mergeCell ref="D5:D6"/>
  </mergeCells>
  <printOptions horizontalCentered="1"/>
  <pageMargins left="0.389583333333333" right="0.389583333333333" top="0.509722222222222" bottom="0.509722222222222" header="0.309722222222222" footer="0.309722222222222"/>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0"/>
  <sheetViews>
    <sheetView showZeros="0" workbookViewId="0">
      <selection activeCell="D24" sqref="D24"/>
    </sheetView>
  </sheetViews>
  <sheetFormatPr defaultColWidth="9.14285714285714" defaultRowHeight="14.25" customHeight="1" outlineLevelCol="6"/>
  <cols>
    <col min="1" max="1" width="20.1428571428571" customWidth="1"/>
    <col min="2" max="2" width="44" customWidth="1"/>
    <col min="3" max="3" width="24.2857142857143" style="1" customWidth="1"/>
    <col min="4" max="4" width="20.4190476190476" style="1" customWidth="1"/>
    <col min="5" max="7" width="24.2857142857143" style="1" customWidth="1"/>
  </cols>
  <sheetData>
    <row r="1" ht="15" customHeight="1" spans="4:7">
      <c r="D1" s="206"/>
      <c r="F1" s="207"/>
      <c r="G1" s="208" t="s">
        <v>154</v>
      </c>
    </row>
    <row r="2" ht="39" customHeight="1" spans="1:7">
      <c r="A2" s="7" t="str">
        <f>"2025"&amp;"年一般公共预算支出预算表（按功能科目分类）"</f>
        <v>2025年一般公共预算支出预算表（按功能科目分类）</v>
      </c>
      <c r="B2" s="209"/>
      <c r="C2" s="209"/>
      <c r="D2" s="209"/>
      <c r="E2" s="209"/>
      <c r="F2" s="209"/>
      <c r="G2" s="209"/>
    </row>
    <row r="3" ht="18" customHeight="1" spans="1:7">
      <c r="A3" s="210" t="str">
        <f>"单位名称："&amp;"永德县残疾人联合会"</f>
        <v>单位名称：永德县残疾人联合会</v>
      </c>
      <c r="B3" s="33"/>
      <c r="C3" s="193"/>
      <c r="D3" s="193"/>
      <c r="E3" s="193"/>
      <c r="F3" s="193"/>
      <c r="G3" s="208" t="s">
        <v>1</v>
      </c>
    </row>
    <row r="4" ht="20.25" customHeight="1" spans="1:7">
      <c r="A4" s="211" t="s">
        <v>155</v>
      </c>
      <c r="B4" s="212"/>
      <c r="C4" s="114" t="s">
        <v>56</v>
      </c>
      <c r="D4" s="184" t="s">
        <v>75</v>
      </c>
      <c r="E4" s="15"/>
      <c r="F4" s="16"/>
      <c r="G4" s="213" t="s">
        <v>76</v>
      </c>
    </row>
    <row r="5" ht="20.25" customHeight="1" spans="1:7">
      <c r="A5" s="214" t="s">
        <v>73</v>
      </c>
      <c r="B5" s="214" t="s">
        <v>74</v>
      </c>
      <c r="C5" s="37"/>
      <c r="D5" s="70" t="s">
        <v>58</v>
      </c>
      <c r="E5" s="70" t="s">
        <v>156</v>
      </c>
      <c r="F5" s="70" t="s">
        <v>157</v>
      </c>
      <c r="G5" s="98"/>
    </row>
    <row r="6" ht="19.5" customHeight="1" spans="1:7">
      <c r="A6" s="214" t="s">
        <v>158</v>
      </c>
      <c r="B6" s="214" t="s">
        <v>159</v>
      </c>
      <c r="C6" s="214" t="s">
        <v>160</v>
      </c>
      <c r="D6" s="70">
        <v>4</v>
      </c>
      <c r="E6" s="215" t="s">
        <v>161</v>
      </c>
      <c r="F6" s="215" t="s">
        <v>162</v>
      </c>
      <c r="G6" s="214" t="s">
        <v>163</v>
      </c>
    </row>
    <row r="7" ht="18" customHeight="1" spans="1:7">
      <c r="A7" s="38" t="s">
        <v>84</v>
      </c>
      <c r="B7" s="38" t="s">
        <v>85</v>
      </c>
      <c r="C7" s="25">
        <v>1903279.03</v>
      </c>
      <c r="D7" s="25">
        <v>1625380.03</v>
      </c>
      <c r="E7" s="25">
        <v>1505231.81</v>
      </c>
      <c r="F7" s="25">
        <v>120148.22</v>
      </c>
      <c r="G7" s="25">
        <v>277899</v>
      </c>
    </row>
    <row r="8" ht="18" customHeight="1" spans="1:7">
      <c r="A8" s="126" t="s">
        <v>86</v>
      </c>
      <c r="B8" s="126" t="s">
        <v>87</v>
      </c>
      <c r="C8" s="25">
        <v>283422.75</v>
      </c>
      <c r="D8" s="25">
        <v>283422.75</v>
      </c>
      <c r="E8" s="25">
        <v>280922.75</v>
      </c>
      <c r="F8" s="25">
        <v>2500</v>
      </c>
      <c r="G8" s="25"/>
    </row>
    <row r="9" ht="18" customHeight="1" spans="1:7">
      <c r="A9" s="216" t="s">
        <v>88</v>
      </c>
      <c r="B9" s="216" t="s">
        <v>89</v>
      </c>
      <c r="C9" s="25">
        <v>109907.2</v>
      </c>
      <c r="D9" s="25">
        <v>109907.2</v>
      </c>
      <c r="E9" s="25">
        <v>107407.2</v>
      </c>
      <c r="F9" s="25">
        <v>2500</v>
      </c>
      <c r="G9" s="25"/>
    </row>
    <row r="10" ht="18" customHeight="1" spans="1:7">
      <c r="A10" s="216" t="s">
        <v>90</v>
      </c>
      <c r="B10" s="216" t="s">
        <v>91</v>
      </c>
      <c r="C10" s="25">
        <v>173515.55</v>
      </c>
      <c r="D10" s="25">
        <v>173515.55</v>
      </c>
      <c r="E10" s="25">
        <v>173515.55</v>
      </c>
      <c r="F10" s="25"/>
      <c r="G10" s="25"/>
    </row>
    <row r="11" ht="18" customHeight="1" spans="1:7">
      <c r="A11" s="126" t="s">
        <v>92</v>
      </c>
      <c r="B11" s="126" t="s">
        <v>93</v>
      </c>
      <c r="C11" s="25">
        <v>1619856.28</v>
      </c>
      <c r="D11" s="25">
        <v>1341957.28</v>
      </c>
      <c r="E11" s="25">
        <v>1224309.06</v>
      </c>
      <c r="F11" s="25">
        <v>117648.22</v>
      </c>
      <c r="G11" s="25">
        <v>277899</v>
      </c>
    </row>
    <row r="12" ht="18" customHeight="1" spans="1:7">
      <c r="A12" s="216" t="s">
        <v>94</v>
      </c>
      <c r="B12" s="216" t="s">
        <v>95</v>
      </c>
      <c r="C12" s="25">
        <v>1341957.28</v>
      </c>
      <c r="D12" s="25">
        <v>1341957.28</v>
      </c>
      <c r="E12" s="25">
        <v>1224309.06</v>
      </c>
      <c r="F12" s="25">
        <v>117648.22</v>
      </c>
      <c r="G12" s="25"/>
    </row>
    <row r="13" ht="18" customHeight="1" spans="1:7">
      <c r="A13" s="216" t="s">
        <v>96</v>
      </c>
      <c r="B13" s="216" t="s">
        <v>97</v>
      </c>
      <c r="C13" s="25">
        <v>20000</v>
      </c>
      <c r="D13" s="25"/>
      <c r="E13" s="25"/>
      <c r="F13" s="25"/>
      <c r="G13" s="25">
        <v>20000</v>
      </c>
    </row>
    <row r="14" ht="18" customHeight="1" spans="1:7">
      <c r="A14" s="216" t="s">
        <v>98</v>
      </c>
      <c r="B14" s="216" t="s">
        <v>99</v>
      </c>
      <c r="C14" s="25">
        <v>75000</v>
      </c>
      <c r="D14" s="25"/>
      <c r="E14" s="25"/>
      <c r="F14" s="25"/>
      <c r="G14" s="25">
        <v>75000</v>
      </c>
    </row>
    <row r="15" ht="18" customHeight="1" spans="1:7">
      <c r="A15" s="216" t="s">
        <v>100</v>
      </c>
      <c r="B15" s="216" t="s">
        <v>101</v>
      </c>
      <c r="C15" s="25">
        <v>182899</v>
      </c>
      <c r="D15" s="25"/>
      <c r="E15" s="25"/>
      <c r="F15" s="25"/>
      <c r="G15" s="25">
        <v>182899</v>
      </c>
    </row>
    <row r="16" ht="18" customHeight="1" spans="1:7">
      <c r="A16" s="38" t="s">
        <v>102</v>
      </c>
      <c r="B16" s="38" t="s">
        <v>103</v>
      </c>
      <c r="C16" s="25">
        <v>83506.46</v>
      </c>
      <c r="D16" s="25">
        <v>83506.46</v>
      </c>
      <c r="E16" s="25">
        <v>83506.46</v>
      </c>
      <c r="F16" s="25"/>
      <c r="G16" s="25"/>
    </row>
    <row r="17" ht="18" customHeight="1" spans="1:7">
      <c r="A17" s="126" t="s">
        <v>104</v>
      </c>
      <c r="B17" s="126" t="s">
        <v>105</v>
      </c>
      <c r="C17" s="25">
        <v>83506.46</v>
      </c>
      <c r="D17" s="25">
        <v>83506.46</v>
      </c>
      <c r="E17" s="25">
        <v>83506.46</v>
      </c>
      <c r="F17" s="25"/>
      <c r="G17" s="25"/>
    </row>
    <row r="18" ht="18" customHeight="1" spans="1:7">
      <c r="A18" s="216" t="s">
        <v>106</v>
      </c>
      <c r="B18" s="216" t="s">
        <v>107</v>
      </c>
      <c r="C18" s="25">
        <v>76997.52</v>
      </c>
      <c r="D18" s="25">
        <v>76997.52</v>
      </c>
      <c r="E18" s="25">
        <v>76997.52</v>
      </c>
      <c r="F18" s="25"/>
      <c r="G18" s="25"/>
    </row>
    <row r="19" ht="18" customHeight="1" spans="1:7">
      <c r="A19" s="216" t="s">
        <v>108</v>
      </c>
      <c r="B19" s="216" t="s">
        <v>109</v>
      </c>
      <c r="C19" s="25">
        <v>6508.94</v>
      </c>
      <c r="D19" s="25">
        <v>6508.94</v>
      </c>
      <c r="E19" s="25">
        <v>6508.94</v>
      </c>
      <c r="F19" s="25"/>
      <c r="G19" s="25"/>
    </row>
    <row r="20" ht="18" customHeight="1" spans="1:7">
      <c r="A20" s="38" t="s">
        <v>110</v>
      </c>
      <c r="B20" s="38" t="s">
        <v>111</v>
      </c>
      <c r="C20" s="25">
        <v>130136.66</v>
      </c>
      <c r="D20" s="25">
        <v>130136.66</v>
      </c>
      <c r="E20" s="25">
        <v>130136.66</v>
      </c>
      <c r="F20" s="25"/>
      <c r="G20" s="25"/>
    </row>
    <row r="21" ht="18" customHeight="1" spans="1:7">
      <c r="A21" s="126" t="s">
        <v>112</v>
      </c>
      <c r="B21" s="126" t="s">
        <v>113</v>
      </c>
      <c r="C21" s="25">
        <v>130136.66</v>
      </c>
      <c r="D21" s="25">
        <v>130136.66</v>
      </c>
      <c r="E21" s="25">
        <v>130136.66</v>
      </c>
      <c r="F21" s="25"/>
      <c r="G21" s="25"/>
    </row>
    <row r="22" ht="18" customHeight="1" spans="1:7">
      <c r="A22" s="216" t="s">
        <v>114</v>
      </c>
      <c r="B22" s="216" t="s">
        <v>115</v>
      </c>
      <c r="C22" s="25">
        <v>130136.66</v>
      </c>
      <c r="D22" s="25">
        <v>130136.66</v>
      </c>
      <c r="E22" s="25">
        <v>130136.66</v>
      </c>
      <c r="F22" s="25"/>
      <c r="G22" s="25"/>
    </row>
    <row r="23" s="174" customFormat="1" ht="18" customHeight="1" spans="1:7">
      <c r="A23" s="217" t="s">
        <v>116</v>
      </c>
      <c r="B23" s="218" t="s">
        <v>116</v>
      </c>
      <c r="C23" s="32">
        <v>2116922.15</v>
      </c>
      <c r="D23" s="32">
        <v>1839023.15</v>
      </c>
      <c r="E23" s="32">
        <v>1718874.93</v>
      </c>
      <c r="F23" s="32">
        <v>120148.22</v>
      </c>
      <c r="G23" s="32">
        <v>277899</v>
      </c>
    </row>
    <row r="40" customHeight="1" spans="2:2">
      <c r="B40">
        <v>2116922.15</v>
      </c>
    </row>
  </sheetData>
  <mergeCells count="7">
    <mergeCell ref="A2:G2"/>
    <mergeCell ref="A3:E3"/>
    <mergeCell ref="A4:B4"/>
    <mergeCell ref="D4:F4"/>
    <mergeCell ref="A23:B23"/>
    <mergeCell ref="C4:C5"/>
    <mergeCell ref="G4:G5"/>
  </mergeCells>
  <printOptions horizontalCentered="1"/>
  <pageMargins left="0.389583333333333" right="0.389583333333333" top="0.579861111111111" bottom="0.579861111111111"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0"/>
  <sheetViews>
    <sheetView showZeros="0" workbookViewId="0">
      <selection activeCell="D17" sqref="D17"/>
    </sheetView>
  </sheetViews>
  <sheetFormatPr defaultColWidth="9.14285714285714" defaultRowHeight="14.25" customHeight="1" outlineLevelCol="6"/>
  <cols>
    <col min="1" max="1" width="23.5714285714286" customWidth="1"/>
    <col min="2" max="7" width="22.847619047619" customWidth="1"/>
  </cols>
  <sheetData>
    <row r="1" ht="15" customHeight="1" spans="1:7">
      <c r="A1" s="193"/>
      <c r="B1" s="198"/>
      <c r="C1" s="199"/>
      <c r="D1" s="66"/>
      <c r="G1" s="91" t="s">
        <v>164</v>
      </c>
    </row>
    <row r="2" ht="39" customHeight="1" spans="1:7">
      <c r="A2" s="179" t="str">
        <f>"2025"&amp;"年“三公”经费支出预算表"</f>
        <v>2025年“三公”经费支出预算表</v>
      </c>
      <c r="B2" s="57"/>
      <c r="C2" s="57"/>
      <c r="D2" s="57"/>
      <c r="E2" s="57"/>
      <c r="F2" s="57"/>
      <c r="G2" s="57"/>
    </row>
    <row r="3" ht="18.75" customHeight="1" spans="1:7">
      <c r="A3" s="46" t="str">
        <f>"单位名称："&amp;"永德县残疾人联合会"</f>
        <v>单位名称：永德县残疾人联合会</v>
      </c>
      <c r="B3" s="198"/>
      <c r="C3" s="199"/>
      <c r="D3" s="66"/>
      <c r="E3" s="34"/>
      <c r="G3" s="91" t="s">
        <v>165</v>
      </c>
    </row>
    <row r="4" ht="18.75" customHeight="1" spans="1:7">
      <c r="A4" s="12" t="s">
        <v>166</v>
      </c>
      <c r="B4" s="12" t="s">
        <v>167</v>
      </c>
      <c r="C4" s="35" t="s">
        <v>168</v>
      </c>
      <c r="D4" s="14" t="s">
        <v>169</v>
      </c>
      <c r="E4" s="15"/>
      <c r="F4" s="16"/>
      <c r="G4" s="35" t="s">
        <v>170</v>
      </c>
    </row>
    <row r="5" ht="18.75" customHeight="1" spans="1:7">
      <c r="A5" s="19"/>
      <c r="B5" s="200"/>
      <c r="C5" s="37"/>
      <c r="D5" s="70" t="s">
        <v>58</v>
      </c>
      <c r="E5" s="70" t="s">
        <v>171</v>
      </c>
      <c r="F5" s="70" t="s">
        <v>172</v>
      </c>
      <c r="G5" s="37"/>
    </row>
    <row r="6" ht="18.75" customHeight="1" spans="1:7">
      <c r="A6" s="201" t="s">
        <v>56</v>
      </c>
      <c r="B6" s="202">
        <v>1</v>
      </c>
      <c r="C6" s="203">
        <v>2</v>
      </c>
      <c r="D6" s="204">
        <v>3</v>
      </c>
      <c r="E6" s="204">
        <v>4</v>
      </c>
      <c r="F6" s="204">
        <v>5</v>
      </c>
      <c r="G6" s="203">
        <v>6</v>
      </c>
    </row>
    <row r="7" ht="18.75" customHeight="1" spans="1:7">
      <c r="A7" s="201" t="s">
        <v>56</v>
      </c>
      <c r="B7" s="205">
        <v>14300</v>
      </c>
      <c r="C7" s="205"/>
      <c r="D7" s="205">
        <v>12000</v>
      </c>
      <c r="E7" s="205"/>
      <c r="F7" s="205">
        <v>12000</v>
      </c>
      <c r="G7" s="205">
        <v>2300</v>
      </c>
    </row>
    <row r="8" ht="18.75" customHeight="1" spans="1:7">
      <c r="A8" s="205" t="s">
        <v>173</v>
      </c>
      <c r="B8" s="205"/>
      <c r="C8" s="205"/>
      <c r="D8" s="205"/>
      <c r="E8" s="205"/>
      <c r="F8" s="205"/>
      <c r="G8" s="205"/>
    </row>
    <row r="9" ht="18.75" customHeight="1" spans="1:7">
      <c r="A9" s="205" t="s">
        <v>174</v>
      </c>
      <c r="B9" s="205">
        <v>14300</v>
      </c>
      <c r="C9" s="205"/>
      <c r="D9" s="205">
        <v>12000</v>
      </c>
      <c r="E9" s="205"/>
      <c r="F9" s="205">
        <v>12000</v>
      </c>
      <c r="G9" s="205">
        <v>2300</v>
      </c>
    </row>
    <row r="10" ht="18.75" customHeight="1" spans="1:7">
      <c r="A10" s="205" t="s">
        <v>175</v>
      </c>
      <c r="B10" s="205"/>
      <c r="C10" s="205"/>
      <c r="D10" s="205"/>
      <c r="E10" s="205"/>
      <c r="F10" s="205"/>
      <c r="G10" s="205"/>
    </row>
    <row r="11" ht="18.75" customHeight="1" spans="1:7">
      <c r="A11" s="205" t="s">
        <v>176</v>
      </c>
      <c r="B11" s="205"/>
      <c r="C11" s="205"/>
      <c r="D11" s="205"/>
      <c r="E11" s="205"/>
      <c r="F11" s="205"/>
      <c r="G11" s="205"/>
    </row>
    <row r="40" customHeight="1" spans="2:2">
      <c r="B40">
        <v>2116922.15</v>
      </c>
    </row>
  </sheetData>
  <mergeCells count="7">
    <mergeCell ref="A2:G2"/>
    <mergeCell ref="A3:D3"/>
    <mergeCell ref="D4:F4"/>
    <mergeCell ref="A4:A6"/>
    <mergeCell ref="B4:B5"/>
    <mergeCell ref="C4:C5"/>
    <mergeCell ref="G4:G5"/>
  </mergeCells>
  <printOptions horizontalCentered="1"/>
  <pageMargins left="0.389583333333333" right="0.389583333333333" top="0.579861111111111" bottom="0.579861111111111" header="0.509722222222222" footer="0.509722222222222"/>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7"/>
  <sheetViews>
    <sheetView showZeros="0" topLeftCell="B22" workbookViewId="0">
      <selection activeCell="A37" sqref="$A37:$XFD37"/>
    </sheetView>
  </sheetViews>
  <sheetFormatPr defaultColWidth="9.14285714285714" defaultRowHeight="14.25" customHeight="1"/>
  <cols>
    <col min="1" max="1" width="32.847619047619" style="1" customWidth="1"/>
    <col min="2" max="2" width="25.4190476190476" style="1" customWidth="1"/>
    <col min="3" max="3" width="26.5714285714286" style="1" customWidth="1"/>
    <col min="4" max="4" width="10.1428571428571" style="1" customWidth="1"/>
    <col min="5" max="5" width="28.5904761904762" customWidth="1"/>
    <col min="6" max="6" width="10.2857142857143" style="1" customWidth="1"/>
    <col min="7" max="7" width="23" customWidth="1"/>
    <col min="8" max="21" width="19.847619047619" style="1" customWidth="1"/>
    <col min="22" max="22" width="20" style="1" customWidth="1"/>
    <col min="23" max="23" width="20" customWidth="1"/>
  </cols>
  <sheetData>
    <row r="1" ht="15" customHeight="1" spans="2:23">
      <c r="B1" s="175"/>
      <c r="D1" s="176"/>
      <c r="E1" s="177"/>
      <c r="F1" s="176"/>
      <c r="G1" s="177"/>
      <c r="H1" s="178"/>
      <c r="I1" s="178"/>
      <c r="J1" s="178"/>
      <c r="K1" s="178"/>
      <c r="L1" s="178"/>
      <c r="M1" s="178"/>
      <c r="N1" s="193"/>
      <c r="O1" s="193"/>
      <c r="P1" s="193"/>
      <c r="Q1" s="178"/>
      <c r="U1" s="175"/>
      <c r="W1" s="43" t="s">
        <v>177</v>
      </c>
    </row>
    <row r="2" ht="39.75" customHeight="1" spans="1:23">
      <c r="A2" s="179" t="str">
        <f>"2025"&amp;"年部门基本支出预算表"</f>
        <v>2025年部门基本支出预算表</v>
      </c>
      <c r="B2" s="57"/>
      <c r="C2" s="57"/>
      <c r="D2" s="57"/>
      <c r="E2" s="57"/>
      <c r="F2" s="57"/>
      <c r="G2" s="57"/>
      <c r="H2" s="57"/>
      <c r="I2" s="57"/>
      <c r="J2" s="57"/>
      <c r="K2" s="57"/>
      <c r="L2" s="57"/>
      <c r="M2" s="57"/>
      <c r="N2" s="8"/>
      <c r="O2" s="8"/>
      <c r="P2" s="8"/>
      <c r="Q2" s="57"/>
      <c r="R2" s="57"/>
      <c r="S2" s="57"/>
      <c r="T2" s="57"/>
      <c r="U2" s="57"/>
      <c r="V2" s="57"/>
      <c r="W2" s="57"/>
    </row>
    <row r="3" ht="18.75" customHeight="1" spans="1:23">
      <c r="A3" s="180" t="str">
        <f>"单位名称："&amp;"永德县残疾人联合会"</f>
        <v>单位名称：永德县残疾人联合会</v>
      </c>
      <c r="B3" s="181"/>
      <c r="C3" s="181"/>
      <c r="D3" s="181"/>
      <c r="E3" s="182"/>
      <c r="F3" s="181"/>
      <c r="G3" s="182"/>
      <c r="H3" s="183"/>
      <c r="I3" s="183"/>
      <c r="J3" s="183"/>
      <c r="K3" s="183"/>
      <c r="L3" s="183"/>
      <c r="M3" s="183"/>
      <c r="N3" s="194"/>
      <c r="O3" s="194"/>
      <c r="P3" s="194"/>
      <c r="Q3" s="183"/>
      <c r="U3" s="175"/>
      <c r="W3" s="43" t="s">
        <v>165</v>
      </c>
    </row>
    <row r="4" ht="18" customHeight="1" spans="1:23">
      <c r="A4" s="12" t="s">
        <v>178</v>
      </c>
      <c r="B4" s="12" t="s">
        <v>179</v>
      </c>
      <c r="C4" s="12" t="s">
        <v>180</v>
      </c>
      <c r="D4" s="12" t="s">
        <v>181</v>
      </c>
      <c r="E4" s="12" t="s">
        <v>182</v>
      </c>
      <c r="F4" s="12" t="s">
        <v>183</v>
      </c>
      <c r="G4" s="12" t="s">
        <v>184</v>
      </c>
      <c r="H4" s="184" t="s">
        <v>185</v>
      </c>
      <c r="I4" s="68" t="s">
        <v>185</v>
      </c>
      <c r="J4" s="68"/>
      <c r="K4" s="68"/>
      <c r="L4" s="68"/>
      <c r="M4" s="68"/>
      <c r="N4" s="15"/>
      <c r="O4" s="15"/>
      <c r="P4" s="15"/>
      <c r="Q4" s="78" t="s">
        <v>62</v>
      </c>
      <c r="R4" s="68" t="s">
        <v>78</v>
      </c>
      <c r="S4" s="68"/>
      <c r="T4" s="68"/>
      <c r="U4" s="68"/>
      <c r="V4" s="68"/>
      <c r="W4" s="195"/>
    </row>
    <row r="5" ht="18" customHeight="1" spans="1:23">
      <c r="A5" s="17"/>
      <c r="B5" s="185"/>
      <c r="C5" s="17"/>
      <c r="D5" s="17"/>
      <c r="E5" s="17"/>
      <c r="F5" s="17"/>
      <c r="G5" s="17"/>
      <c r="H5" s="114" t="s">
        <v>186</v>
      </c>
      <c r="I5" s="184" t="s">
        <v>59</v>
      </c>
      <c r="J5" s="68"/>
      <c r="K5" s="68"/>
      <c r="L5" s="68"/>
      <c r="M5" s="195"/>
      <c r="N5" s="14" t="s">
        <v>187</v>
      </c>
      <c r="O5" s="15"/>
      <c r="P5" s="16"/>
      <c r="Q5" s="12" t="s">
        <v>62</v>
      </c>
      <c r="R5" s="184" t="s">
        <v>78</v>
      </c>
      <c r="S5" s="78" t="s">
        <v>65</v>
      </c>
      <c r="T5" s="68" t="s">
        <v>78</v>
      </c>
      <c r="U5" s="78" t="s">
        <v>67</v>
      </c>
      <c r="V5" s="78" t="s">
        <v>68</v>
      </c>
      <c r="W5" s="197" t="s">
        <v>69</v>
      </c>
    </row>
    <row r="6" ht="18.75" customHeight="1" spans="1:23">
      <c r="A6" s="36"/>
      <c r="B6" s="36"/>
      <c r="C6" s="36"/>
      <c r="D6" s="36"/>
      <c r="E6" s="36"/>
      <c r="F6" s="36"/>
      <c r="G6" s="36"/>
      <c r="H6" s="36"/>
      <c r="I6" s="196" t="s">
        <v>188</v>
      </c>
      <c r="J6" s="12" t="s">
        <v>189</v>
      </c>
      <c r="K6" s="12" t="s">
        <v>190</v>
      </c>
      <c r="L6" s="12" t="s">
        <v>191</v>
      </c>
      <c r="M6" s="12" t="s">
        <v>192</v>
      </c>
      <c r="N6" s="12" t="s">
        <v>59</v>
      </c>
      <c r="O6" s="12" t="s">
        <v>60</v>
      </c>
      <c r="P6" s="12" t="s">
        <v>61</v>
      </c>
      <c r="Q6" s="36"/>
      <c r="R6" s="12" t="s">
        <v>58</v>
      </c>
      <c r="S6" s="12" t="s">
        <v>65</v>
      </c>
      <c r="T6" s="12" t="s">
        <v>193</v>
      </c>
      <c r="U6" s="12" t="s">
        <v>67</v>
      </c>
      <c r="V6" s="12" t="s">
        <v>68</v>
      </c>
      <c r="W6" s="12" t="s">
        <v>69</v>
      </c>
    </row>
    <row r="7" ht="37.5" customHeight="1" spans="1:23">
      <c r="A7" s="117"/>
      <c r="B7" s="117"/>
      <c r="C7" s="117"/>
      <c r="D7" s="117"/>
      <c r="E7" s="117"/>
      <c r="F7" s="117"/>
      <c r="G7" s="117"/>
      <c r="H7" s="117"/>
      <c r="I7" s="96"/>
      <c r="J7" s="19" t="s">
        <v>194</v>
      </c>
      <c r="K7" s="19" t="s">
        <v>190</v>
      </c>
      <c r="L7" s="19" t="s">
        <v>191</v>
      </c>
      <c r="M7" s="19" t="s">
        <v>192</v>
      </c>
      <c r="N7" s="19" t="s">
        <v>190</v>
      </c>
      <c r="O7" s="19" t="s">
        <v>191</v>
      </c>
      <c r="P7" s="19" t="s">
        <v>192</v>
      </c>
      <c r="Q7" s="19" t="s">
        <v>62</v>
      </c>
      <c r="R7" s="19" t="s">
        <v>58</v>
      </c>
      <c r="S7" s="19" t="s">
        <v>65</v>
      </c>
      <c r="T7" s="19" t="s">
        <v>193</v>
      </c>
      <c r="U7" s="19" t="s">
        <v>67</v>
      </c>
      <c r="V7" s="19" t="s">
        <v>68</v>
      </c>
      <c r="W7" s="19" t="s">
        <v>69</v>
      </c>
    </row>
    <row r="8" ht="19.5" customHeight="1" spans="1:23">
      <c r="A8" s="186">
        <v>1</v>
      </c>
      <c r="B8" s="186">
        <v>2</v>
      </c>
      <c r="C8" s="186">
        <v>3</v>
      </c>
      <c r="D8" s="186">
        <v>4</v>
      </c>
      <c r="E8" s="186">
        <v>5</v>
      </c>
      <c r="F8" s="186">
        <v>6</v>
      </c>
      <c r="G8" s="186">
        <v>7</v>
      </c>
      <c r="H8" s="186">
        <v>8</v>
      </c>
      <c r="I8" s="186">
        <v>9</v>
      </c>
      <c r="J8" s="186">
        <v>10</v>
      </c>
      <c r="K8" s="186">
        <v>11</v>
      </c>
      <c r="L8" s="186">
        <v>12</v>
      </c>
      <c r="M8" s="186">
        <v>13</v>
      </c>
      <c r="N8" s="186">
        <v>14</v>
      </c>
      <c r="O8" s="186">
        <v>15</v>
      </c>
      <c r="P8" s="186">
        <v>16</v>
      </c>
      <c r="Q8" s="186">
        <v>17</v>
      </c>
      <c r="R8" s="186">
        <v>18</v>
      </c>
      <c r="S8" s="186">
        <v>19</v>
      </c>
      <c r="T8" s="186">
        <v>20</v>
      </c>
      <c r="U8" s="186">
        <v>21</v>
      </c>
      <c r="V8" s="186">
        <v>22</v>
      </c>
      <c r="W8" s="186">
        <v>23</v>
      </c>
    </row>
    <row r="9" ht="21" customHeight="1" spans="1:23">
      <c r="A9" s="187" t="s">
        <v>71</v>
      </c>
      <c r="B9" s="187"/>
      <c r="C9" s="187"/>
      <c r="D9" s="187"/>
      <c r="E9" s="188"/>
      <c r="F9" s="187"/>
      <c r="G9" s="188"/>
      <c r="H9" s="25">
        <v>1839023.15</v>
      </c>
      <c r="I9" s="25">
        <v>1839023.15</v>
      </c>
      <c r="J9" s="25"/>
      <c r="K9" s="25"/>
      <c r="L9" s="25">
        <v>1839023.15</v>
      </c>
      <c r="M9" s="25"/>
      <c r="N9" s="25"/>
      <c r="O9" s="25"/>
      <c r="P9" s="25"/>
      <c r="Q9" s="25"/>
      <c r="R9" s="25"/>
      <c r="S9" s="25"/>
      <c r="T9" s="25"/>
      <c r="U9" s="25"/>
      <c r="V9" s="25"/>
      <c r="W9" s="27"/>
    </row>
    <row r="10" ht="21" customHeight="1" spans="1:23">
      <c r="A10" s="187"/>
      <c r="B10" s="23" t="s">
        <v>195</v>
      </c>
      <c r="C10" s="23" t="s">
        <v>196</v>
      </c>
      <c r="D10" s="23" t="s">
        <v>94</v>
      </c>
      <c r="E10" s="26" t="s">
        <v>95</v>
      </c>
      <c r="F10" s="23" t="s">
        <v>197</v>
      </c>
      <c r="G10" s="26" t="s">
        <v>198</v>
      </c>
      <c r="H10" s="25">
        <v>392410.8</v>
      </c>
      <c r="I10" s="25">
        <v>392410.8</v>
      </c>
      <c r="J10" s="25"/>
      <c r="K10" s="25"/>
      <c r="L10" s="25">
        <v>392410.8</v>
      </c>
      <c r="M10" s="25"/>
      <c r="N10" s="25"/>
      <c r="O10" s="25"/>
      <c r="P10" s="25"/>
      <c r="Q10" s="25"/>
      <c r="R10" s="25"/>
      <c r="S10" s="25"/>
      <c r="T10" s="25"/>
      <c r="U10" s="25"/>
      <c r="V10" s="25"/>
      <c r="W10" s="27"/>
    </row>
    <row r="11" ht="21" customHeight="1" spans="1:23">
      <c r="A11" s="155"/>
      <c r="B11" s="23" t="s">
        <v>195</v>
      </c>
      <c r="C11" s="23" t="s">
        <v>196</v>
      </c>
      <c r="D11" s="23" t="s">
        <v>94</v>
      </c>
      <c r="E11" s="26" t="s">
        <v>95</v>
      </c>
      <c r="F11" s="23" t="s">
        <v>199</v>
      </c>
      <c r="G11" s="26" t="s">
        <v>200</v>
      </c>
      <c r="H11" s="25">
        <v>513561.36</v>
      </c>
      <c r="I11" s="25">
        <v>513561.36</v>
      </c>
      <c r="J11" s="25"/>
      <c r="K11" s="25"/>
      <c r="L11" s="25">
        <v>513561.36</v>
      </c>
      <c r="M11" s="25"/>
      <c r="N11" s="25"/>
      <c r="O11" s="25"/>
      <c r="P11" s="25"/>
      <c r="Q11" s="25"/>
      <c r="R11" s="25"/>
      <c r="S11" s="25"/>
      <c r="T11" s="25"/>
      <c r="U11" s="25"/>
      <c r="V11" s="25"/>
      <c r="W11" s="27"/>
    </row>
    <row r="12" ht="21" customHeight="1" spans="1:23">
      <c r="A12" s="155"/>
      <c r="B12" s="23" t="s">
        <v>195</v>
      </c>
      <c r="C12" s="23" t="s">
        <v>196</v>
      </c>
      <c r="D12" s="23" t="s">
        <v>201</v>
      </c>
      <c r="E12" s="26" t="s">
        <v>95</v>
      </c>
      <c r="F12" s="23" t="s">
        <v>199</v>
      </c>
      <c r="G12" s="26" t="s">
        <v>200</v>
      </c>
      <c r="H12" s="25"/>
      <c r="I12" s="25"/>
      <c r="J12" s="25"/>
      <c r="K12" s="25"/>
      <c r="L12" s="25"/>
      <c r="M12" s="25"/>
      <c r="N12" s="25"/>
      <c r="O12" s="25"/>
      <c r="P12" s="25"/>
      <c r="Q12" s="25"/>
      <c r="R12" s="25"/>
      <c r="S12" s="25"/>
      <c r="T12" s="25"/>
      <c r="U12" s="25"/>
      <c r="V12" s="25"/>
      <c r="W12" s="27"/>
    </row>
    <row r="13" ht="21" customHeight="1" spans="1:23">
      <c r="A13" s="155"/>
      <c r="B13" s="23" t="s">
        <v>195</v>
      </c>
      <c r="C13" s="23" t="s">
        <v>196</v>
      </c>
      <c r="D13" s="23" t="s">
        <v>94</v>
      </c>
      <c r="E13" s="26" t="s">
        <v>95</v>
      </c>
      <c r="F13" s="23" t="s">
        <v>202</v>
      </c>
      <c r="G13" s="26" t="s">
        <v>203</v>
      </c>
      <c r="H13" s="25">
        <v>32700.9</v>
      </c>
      <c r="I13" s="25">
        <v>32700.9</v>
      </c>
      <c r="J13" s="25"/>
      <c r="K13" s="25"/>
      <c r="L13" s="25">
        <v>32700.9</v>
      </c>
      <c r="M13" s="25"/>
      <c r="N13" s="25"/>
      <c r="O13" s="25"/>
      <c r="P13" s="25"/>
      <c r="Q13" s="25"/>
      <c r="R13" s="25"/>
      <c r="S13" s="25"/>
      <c r="T13" s="25"/>
      <c r="U13" s="25"/>
      <c r="V13" s="25"/>
      <c r="W13" s="27"/>
    </row>
    <row r="14" ht="21" customHeight="1" spans="1:23">
      <c r="A14" s="155"/>
      <c r="B14" s="23" t="s">
        <v>204</v>
      </c>
      <c r="C14" s="23" t="s">
        <v>205</v>
      </c>
      <c r="D14" s="23" t="s">
        <v>94</v>
      </c>
      <c r="E14" s="26" t="s">
        <v>95</v>
      </c>
      <c r="F14" s="23" t="s">
        <v>202</v>
      </c>
      <c r="G14" s="26" t="s">
        <v>203</v>
      </c>
      <c r="H14" s="25">
        <v>178500</v>
      </c>
      <c r="I14" s="25">
        <v>178500</v>
      </c>
      <c r="J14" s="25"/>
      <c r="K14" s="25"/>
      <c r="L14" s="25">
        <v>178500</v>
      </c>
      <c r="M14" s="25"/>
      <c r="N14" s="25"/>
      <c r="O14" s="25"/>
      <c r="P14" s="25"/>
      <c r="Q14" s="25"/>
      <c r="R14" s="25"/>
      <c r="S14" s="25"/>
      <c r="T14" s="25"/>
      <c r="U14" s="25"/>
      <c r="V14" s="25"/>
      <c r="W14" s="27"/>
    </row>
    <row r="15" ht="21" customHeight="1" spans="1:23">
      <c r="A15" s="155"/>
      <c r="B15" s="23" t="s">
        <v>206</v>
      </c>
      <c r="C15" s="23" t="s">
        <v>207</v>
      </c>
      <c r="D15" s="23" t="s">
        <v>90</v>
      </c>
      <c r="E15" s="26" t="s">
        <v>91</v>
      </c>
      <c r="F15" s="23" t="s">
        <v>208</v>
      </c>
      <c r="G15" s="26" t="s">
        <v>209</v>
      </c>
      <c r="H15" s="25">
        <v>173515.55</v>
      </c>
      <c r="I15" s="25">
        <v>173515.55</v>
      </c>
      <c r="J15" s="25"/>
      <c r="K15" s="25"/>
      <c r="L15" s="25">
        <v>173515.55</v>
      </c>
      <c r="M15" s="25"/>
      <c r="N15" s="25"/>
      <c r="O15" s="25"/>
      <c r="P15" s="25"/>
      <c r="Q15" s="25"/>
      <c r="R15" s="25"/>
      <c r="S15" s="25"/>
      <c r="T15" s="25"/>
      <c r="U15" s="25"/>
      <c r="V15" s="25"/>
      <c r="W15" s="27"/>
    </row>
    <row r="16" ht="21" customHeight="1" spans="1:23">
      <c r="A16" s="155"/>
      <c r="B16" s="23" t="s">
        <v>206</v>
      </c>
      <c r="C16" s="23" t="s">
        <v>207</v>
      </c>
      <c r="D16" s="23" t="s">
        <v>210</v>
      </c>
      <c r="E16" s="26" t="s">
        <v>211</v>
      </c>
      <c r="F16" s="23" t="s">
        <v>212</v>
      </c>
      <c r="G16" s="26" t="s">
        <v>213</v>
      </c>
      <c r="H16" s="25"/>
      <c r="I16" s="25"/>
      <c r="J16" s="25"/>
      <c r="K16" s="25"/>
      <c r="L16" s="25"/>
      <c r="M16" s="25"/>
      <c r="N16" s="25"/>
      <c r="O16" s="25"/>
      <c r="P16" s="25"/>
      <c r="Q16" s="25"/>
      <c r="R16" s="25"/>
      <c r="S16" s="25"/>
      <c r="T16" s="25"/>
      <c r="U16" s="25"/>
      <c r="V16" s="25"/>
      <c r="W16" s="27"/>
    </row>
    <row r="17" ht="21" customHeight="1" spans="1:23">
      <c r="A17" s="155"/>
      <c r="B17" s="23" t="s">
        <v>206</v>
      </c>
      <c r="C17" s="23" t="s">
        <v>207</v>
      </c>
      <c r="D17" s="23" t="s">
        <v>106</v>
      </c>
      <c r="E17" s="26" t="s">
        <v>107</v>
      </c>
      <c r="F17" s="23" t="s">
        <v>214</v>
      </c>
      <c r="G17" s="26" t="s">
        <v>215</v>
      </c>
      <c r="H17" s="25">
        <v>76997.52</v>
      </c>
      <c r="I17" s="25">
        <v>76997.52</v>
      </c>
      <c r="J17" s="25"/>
      <c r="K17" s="25"/>
      <c r="L17" s="25">
        <v>76997.52</v>
      </c>
      <c r="M17" s="25"/>
      <c r="N17" s="25"/>
      <c r="O17" s="25"/>
      <c r="P17" s="25"/>
      <c r="Q17" s="25"/>
      <c r="R17" s="25"/>
      <c r="S17" s="25"/>
      <c r="T17" s="25"/>
      <c r="U17" s="25"/>
      <c r="V17" s="25"/>
      <c r="W17" s="27"/>
    </row>
    <row r="18" ht="21" customHeight="1" spans="1:23">
      <c r="A18" s="155"/>
      <c r="B18" s="23" t="s">
        <v>206</v>
      </c>
      <c r="C18" s="23" t="s">
        <v>207</v>
      </c>
      <c r="D18" s="23" t="s">
        <v>216</v>
      </c>
      <c r="E18" s="26" t="s">
        <v>217</v>
      </c>
      <c r="F18" s="23" t="s">
        <v>214</v>
      </c>
      <c r="G18" s="26" t="s">
        <v>215</v>
      </c>
      <c r="H18" s="25"/>
      <c r="I18" s="25"/>
      <c r="J18" s="25"/>
      <c r="K18" s="25"/>
      <c r="L18" s="25"/>
      <c r="M18" s="25"/>
      <c r="N18" s="25"/>
      <c r="O18" s="25"/>
      <c r="P18" s="25"/>
      <c r="Q18" s="25"/>
      <c r="R18" s="25"/>
      <c r="S18" s="25"/>
      <c r="T18" s="25"/>
      <c r="U18" s="25"/>
      <c r="V18" s="25"/>
      <c r="W18" s="27"/>
    </row>
    <row r="19" ht="21" customHeight="1" spans="1:23">
      <c r="A19" s="155"/>
      <c r="B19" s="23" t="s">
        <v>206</v>
      </c>
      <c r="C19" s="23" t="s">
        <v>207</v>
      </c>
      <c r="D19" s="23" t="s">
        <v>108</v>
      </c>
      <c r="E19" s="26" t="s">
        <v>109</v>
      </c>
      <c r="F19" s="23" t="s">
        <v>218</v>
      </c>
      <c r="G19" s="26" t="s">
        <v>219</v>
      </c>
      <c r="H19" s="25">
        <v>2168.94</v>
      </c>
      <c r="I19" s="25">
        <v>2168.94</v>
      </c>
      <c r="J19" s="25"/>
      <c r="K19" s="25"/>
      <c r="L19" s="25">
        <v>2168.94</v>
      </c>
      <c r="M19" s="25"/>
      <c r="N19" s="25"/>
      <c r="O19" s="25"/>
      <c r="P19" s="25"/>
      <c r="Q19" s="25"/>
      <c r="R19" s="25"/>
      <c r="S19" s="25"/>
      <c r="T19" s="25"/>
      <c r="U19" s="25"/>
      <c r="V19" s="25"/>
      <c r="W19" s="27"/>
    </row>
    <row r="20" ht="21" customHeight="1" spans="1:23">
      <c r="A20" s="155"/>
      <c r="B20" s="23" t="s">
        <v>206</v>
      </c>
      <c r="C20" s="23" t="s">
        <v>207</v>
      </c>
      <c r="D20" s="23" t="s">
        <v>94</v>
      </c>
      <c r="E20" s="26" t="s">
        <v>95</v>
      </c>
      <c r="F20" s="23" t="s">
        <v>218</v>
      </c>
      <c r="G20" s="26" t="s">
        <v>219</v>
      </c>
      <c r="H20" s="25"/>
      <c r="I20" s="25"/>
      <c r="J20" s="25"/>
      <c r="K20" s="25"/>
      <c r="L20" s="25"/>
      <c r="M20" s="25"/>
      <c r="N20" s="25"/>
      <c r="O20" s="25"/>
      <c r="P20" s="25"/>
      <c r="Q20" s="25"/>
      <c r="R20" s="25"/>
      <c r="S20" s="25"/>
      <c r="T20" s="25"/>
      <c r="U20" s="25"/>
      <c r="V20" s="25"/>
      <c r="W20" s="27"/>
    </row>
    <row r="21" ht="21" customHeight="1" spans="1:23">
      <c r="A21" s="155"/>
      <c r="B21" s="23" t="s">
        <v>206</v>
      </c>
      <c r="C21" s="23" t="s">
        <v>207</v>
      </c>
      <c r="D21" s="23" t="s">
        <v>108</v>
      </c>
      <c r="E21" s="26" t="s">
        <v>109</v>
      </c>
      <c r="F21" s="23" t="s">
        <v>218</v>
      </c>
      <c r="G21" s="26" t="s">
        <v>219</v>
      </c>
      <c r="H21" s="25">
        <v>4340</v>
      </c>
      <c r="I21" s="25">
        <v>4340</v>
      </c>
      <c r="J21" s="25"/>
      <c r="K21" s="25"/>
      <c r="L21" s="25">
        <v>4340</v>
      </c>
      <c r="M21" s="25"/>
      <c r="N21" s="25"/>
      <c r="O21" s="25"/>
      <c r="P21" s="25"/>
      <c r="Q21" s="25"/>
      <c r="R21" s="25"/>
      <c r="S21" s="25"/>
      <c r="T21" s="25"/>
      <c r="U21" s="25"/>
      <c r="V21" s="25"/>
      <c r="W21" s="27"/>
    </row>
    <row r="22" ht="21" customHeight="1" spans="1:23">
      <c r="A22" s="155"/>
      <c r="B22" s="23" t="s">
        <v>220</v>
      </c>
      <c r="C22" s="23" t="s">
        <v>115</v>
      </c>
      <c r="D22" s="23" t="s">
        <v>114</v>
      </c>
      <c r="E22" s="26" t="s">
        <v>115</v>
      </c>
      <c r="F22" s="23" t="s">
        <v>221</v>
      </c>
      <c r="G22" s="26" t="s">
        <v>115</v>
      </c>
      <c r="H22" s="25">
        <v>130136.66</v>
      </c>
      <c r="I22" s="25">
        <v>130136.66</v>
      </c>
      <c r="J22" s="25"/>
      <c r="K22" s="25"/>
      <c r="L22" s="25">
        <v>130136.66</v>
      </c>
      <c r="M22" s="25"/>
      <c r="N22" s="25"/>
      <c r="O22" s="25"/>
      <c r="P22" s="25"/>
      <c r="Q22" s="25"/>
      <c r="R22" s="25"/>
      <c r="S22" s="25"/>
      <c r="T22" s="25"/>
      <c r="U22" s="25"/>
      <c r="V22" s="25"/>
      <c r="W22" s="27"/>
    </row>
    <row r="23" ht="21" customHeight="1" spans="1:23">
      <c r="A23" s="155"/>
      <c r="B23" s="23" t="s">
        <v>222</v>
      </c>
      <c r="C23" s="23" t="s">
        <v>223</v>
      </c>
      <c r="D23" s="23" t="s">
        <v>94</v>
      </c>
      <c r="E23" s="26" t="s">
        <v>95</v>
      </c>
      <c r="F23" s="23" t="s">
        <v>224</v>
      </c>
      <c r="G23" s="26" t="s">
        <v>225</v>
      </c>
      <c r="H23" s="25">
        <v>35136</v>
      </c>
      <c r="I23" s="25">
        <v>35136</v>
      </c>
      <c r="J23" s="25"/>
      <c r="K23" s="25"/>
      <c r="L23" s="25">
        <v>35136</v>
      </c>
      <c r="M23" s="25"/>
      <c r="N23" s="25"/>
      <c r="O23" s="25"/>
      <c r="P23" s="25"/>
      <c r="Q23" s="25"/>
      <c r="R23" s="25"/>
      <c r="S23" s="25"/>
      <c r="T23" s="25"/>
      <c r="U23" s="25"/>
      <c r="V23" s="25"/>
      <c r="W23" s="27"/>
    </row>
    <row r="24" ht="21" customHeight="1" spans="1:23">
      <c r="A24" s="155"/>
      <c r="B24" s="23" t="s">
        <v>226</v>
      </c>
      <c r="C24" s="23" t="s">
        <v>227</v>
      </c>
      <c r="D24" s="23" t="s">
        <v>94</v>
      </c>
      <c r="E24" s="26" t="s">
        <v>95</v>
      </c>
      <c r="F24" s="23" t="s">
        <v>228</v>
      </c>
      <c r="G24" s="26" t="s">
        <v>229</v>
      </c>
      <c r="H24" s="25">
        <v>500</v>
      </c>
      <c r="I24" s="25">
        <v>500</v>
      </c>
      <c r="J24" s="25"/>
      <c r="K24" s="25"/>
      <c r="L24" s="25">
        <v>500</v>
      </c>
      <c r="M24" s="25"/>
      <c r="N24" s="25"/>
      <c r="O24" s="25"/>
      <c r="P24" s="25"/>
      <c r="Q24" s="25"/>
      <c r="R24" s="25"/>
      <c r="S24" s="25"/>
      <c r="T24" s="25"/>
      <c r="U24" s="25"/>
      <c r="V24" s="25"/>
      <c r="W24" s="27"/>
    </row>
    <row r="25" ht="21" customHeight="1" spans="1:23">
      <c r="A25" s="155"/>
      <c r="B25" s="23" t="s">
        <v>226</v>
      </c>
      <c r="C25" s="23" t="s">
        <v>227</v>
      </c>
      <c r="D25" s="23" t="s">
        <v>94</v>
      </c>
      <c r="E25" s="26" t="s">
        <v>95</v>
      </c>
      <c r="F25" s="23" t="s">
        <v>230</v>
      </c>
      <c r="G25" s="26" t="s">
        <v>231</v>
      </c>
      <c r="H25" s="25">
        <v>1500</v>
      </c>
      <c r="I25" s="25">
        <v>1500</v>
      </c>
      <c r="J25" s="25"/>
      <c r="K25" s="25"/>
      <c r="L25" s="25">
        <v>1500</v>
      </c>
      <c r="M25" s="25"/>
      <c r="N25" s="25"/>
      <c r="O25" s="25"/>
      <c r="P25" s="25"/>
      <c r="Q25" s="25"/>
      <c r="R25" s="25"/>
      <c r="S25" s="25"/>
      <c r="T25" s="25"/>
      <c r="U25" s="25"/>
      <c r="V25" s="25"/>
      <c r="W25" s="27"/>
    </row>
    <row r="26" ht="21" customHeight="1" spans="1:23">
      <c r="A26" s="155"/>
      <c r="B26" s="23" t="s">
        <v>226</v>
      </c>
      <c r="C26" s="23" t="s">
        <v>227</v>
      </c>
      <c r="D26" s="23" t="s">
        <v>94</v>
      </c>
      <c r="E26" s="26" t="s">
        <v>95</v>
      </c>
      <c r="F26" s="23" t="s">
        <v>232</v>
      </c>
      <c r="G26" s="26" t="s">
        <v>233</v>
      </c>
      <c r="H26" s="25">
        <v>1600</v>
      </c>
      <c r="I26" s="25">
        <v>1600</v>
      </c>
      <c r="J26" s="25"/>
      <c r="K26" s="25"/>
      <c r="L26" s="25">
        <v>1600</v>
      </c>
      <c r="M26" s="25"/>
      <c r="N26" s="25"/>
      <c r="O26" s="25"/>
      <c r="P26" s="25"/>
      <c r="Q26" s="25"/>
      <c r="R26" s="25"/>
      <c r="S26" s="25"/>
      <c r="T26" s="25"/>
      <c r="U26" s="25"/>
      <c r="V26" s="25"/>
      <c r="W26" s="27"/>
    </row>
    <row r="27" ht="21" customHeight="1" spans="1:23">
      <c r="A27" s="155"/>
      <c r="B27" s="23" t="s">
        <v>226</v>
      </c>
      <c r="C27" s="23" t="s">
        <v>227</v>
      </c>
      <c r="D27" s="23" t="s">
        <v>94</v>
      </c>
      <c r="E27" s="26" t="s">
        <v>95</v>
      </c>
      <c r="F27" s="23" t="s">
        <v>234</v>
      </c>
      <c r="G27" s="26" t="s">
        <v>235</v>
      </c>
      <c r="H27" s="25">
        <v>2000</v>
      </c>
      <c r="I27" s="25">
        <v>2000</v>
      </c>
      <c r="J27" s="25"/>
      <c r="K27" s="25"/>
      <c r="L27" s="25">
        <v>2000</v>
      </c>
      <c r="M27" s="25"/>
      <c r="N27" s="25"/>
      <c r="O27" s="25"/>
      <c r="P27" s="25"/>
      <c r="Q27" s="25"/>
      <c r="R27" s="25"/>
      <c r="S27" s="25"/>
      <c r="T27" s="25"/>
      <c r="U27" s="25"/>
      <c r="V27" s="25"/>
      <c r="W27" s="27"/>
    </row>
    <row r="28" ht="21" customHeight="1" spans="1:23">
      <c r="A28" s="155"/>
      <c r="B28" s="23" t="s">
        <v>236</v>
      </c>
      <c r="C28" s="23" t="s">
        <v>237</v>
      </c>
      <c r="D28" s="23" t="s">
        <v>94</v>
      </c>
      <c r="E28" s="26" t="s">
        <v>95</v>
      </c>
      <c r="F28" s="23" t="s">
        <v>238</v>
      </c>
      <c r="G28" s="26" t="s">
        <v>170</v>
      </c>
      <c r="H28" s="25">
        <v>2300</v>
      </c>
      <c r="I28" s="25">
        <v>2300</v>
      </c>
      <c r="J28" s="25"/>
      <c r="K28" s="25"/>
      <c r="L28" s="25">
        <v>2300</v>
      </c>
      <c r="M28" s="25"/>
      <c r="N28" s="25"/>
      <c r="O28" s="25"/>
      <c r="P28" s="25"/>
      <c r="Q28" s="25"/>
      <c r="R28" s="25"/>
      <c r="S28" s="25"/>
      <c r="T28" s="25"/>
      <c r="U28" s="25"/>
      <c r="V28" s="25"/>
      <c r="W28" s="27"/>
    </row>
    <row r="29" ht="21" customHeight="1" spans="1:23">
      <c r="A29" s="155"/>
      <c r="B29" s="23" t="s">
        <v>226</v>
      </c>
      <c r="C29" s="23" t="s">
        <v>227</v>
      </c>
      <c r="D29" s="23" t="s">
        <v>94</v>
      </c>
      <c r="E29" s="26" t="s">
        <v>95</v>
      </c>
      <c r="F29" s="23" t="s">
        <v>239</v>
      </c>
      <c r="G29" s="26" t="s">
        <v>240</v>
      </c>
      <c r="H29" s="25">
        <v>19100</v>
      </c>
      <c r="I29" s="25">
        <v>19100</v>
      </c>
      <c r="J29" s="25"/>
      <c r="K29" s="25"/>
      <c r="L29" s="25">
        <v>19100</v>
      </c>
      <c r="M29" s="25"/>
      <c r="N29" s="25"/>
      <c r="O29" s="25"/>
      <c r="P29" s="25"/>
      <c r="Q29" s="25"/>
      <c r="R29" s="25"/>
      <c r="S29" s="25"/>
      <c r="T29" s="25"/>
      <c r="U29" s="25"/>
      <c r="V29" s="25"/>
      <c r="W29" s="27"/>
    </row>
    <row r="30" ht="21" customHeight="1" spans="1:23">
      <c r="A30" s="155"/>
      <c r="B30" s="23" t="s">
        <v>226</v>
      </c>
      <c r="C30" s="23" t="s">
        <v>227</v>
      </c>
      <c r="D30" s="23" t="s">
        <v>201</v>
      </c>
      <c r="E30" s="26" t="s">
        <v>95</v>
      </c>
      <c r="F30" s="23" t="s">
        <v>239</v>
      </c>
      <c r="G30" s="26" t="s">
        <v>240</v>
      </c>
      <c r="H30" s="25"/>
      <c r="I30" s="25"/>
      <c r="J30" s="25"/>
      <c r="K30" s="25"/>
      <c r="L30" s="25"/>
      <c r="M30" s="25"/>
      <c r="N30" s="25"/>
      <c r="O30" s="25"/>
      <c r="P30" s="25"/>
      <c r="Q30" s="25"/>
      <c r="R30" s="25"/>
      <c r="S30" s="25"/>
      <c r="T30" s="25"/>
      <c r="U30" s="25"/>
      <c r="V30" s="25"/>
      <c r="W30" s="27"/>
    </row>
    <row r="31" ht="21" customHeight="1" spans="1:23">
      <c r="A31" s="155"/>
      <c r="B31" s="23" t="s">
        <v>241</v>
      </c>
      <c r="C31" s="23" t="s">
        <v>242</v>
      </c>
      <c r="D31" s="23" t="s">
        <v>94</v>
      </c>
      <c r="E31" s="26" t="s">
        <v>95</v>
      </c>
      <c r="F31" s="23" t="s">
        <v>243</v>
      </c>
      <c r="G31" s="26" t="s">
        <v>242</v>
      </c>
      <c r="H31" s="25">
        <v>7848.22</v>
      </c>
      <c r="I31" s="25">
        <v>7848.22</v>
      </c>
      <c r="J31" s="25"/>
      <c r="K31" s="25"/>
      <c r="L31" s="25">
        <v>7848.22</v>
      </c>
      <c r="M31" s="25"/>
      <c r="N31" s="25"/>
      <c r="O31" s="25"/>
      <c r="P31" s="25"/>
      <c r="Q31" s="25"/>
      <c r="R31" s="25"/>
      <c r="S31" s="25"/>
      <c r="T31" s="25"/>
      <c r="U31" s="25"/>
      <c r="V31" s="25"/>
      <c r="W31" s="27"/>
    </row>
    <row r="32" ht="21" customHeight="1" spans="1:23">
      <c r="A32" s="155"/>
      <c r="B32" s="23" t="s">
        <v>244</v>
      </c>
      <c r="C32" s="23" t="s">
        <v>245</v>
      </c>
      <c r="D32" s="23" t="s">
        <v>94</v>
      </c>
      <c r="E32" s="26" t="s">
        <v>95</v>
      </c>
      <c r="F32" s="23" t="s">
        <v>246</v>
      </c>
      <c r="G32" s="26" t="s">
        <v>245</v>
      </c>
      <c r="H32" s="25">
        <v>12000</v>
      </c>
      <c r="I32" s="25">
        <v>12000</v>
      </c>
      <c r="J32" s="25"/>
      <c r="K32" s="25"/>
      <c r="L32" s="25">
        <v>12000</v>
      </c>
      <c r="M32" s="25"/>
      <c r="N32" s="25"/>
      <c r="O32" s="25"/>
      <c r="P32" s="25"/>
      <c r="Q32" s="25"/>
      <c r="R32" s="25"/>
      <c r="S32" s="25"/>
      <c r="T32" s="25"/>
      <c r="U32" s="25"/>
      <c r="V32" s="25"/>
      <c r="W32" s="27"/>
    </row>
    <row r="33" ht="21" customHeight="1" spans="1:23">
      <c r="A33" s="155"/>
      <c r="B33" s="23" t="s">
        <v>247</v>
      </c>
      <c r="C33" s="23" t="s">
        <v>248</v>
      </c>
      <c r="D33" s="23" t="s">
        <v>94</v>
      </c>
      <c r="E33" s="26" t="s">
        <v>95</v>
      </c>
      <c r="F33" s="23" t="s">
        <v>249</v>
      </c>
      <c r="G33" s="26" t="s">
        <v>250</v>
      </c>
      <c r="H33" s="25">
        <v>70800</v>
      </c>
      <c r="I33" s="25">
        <v>70800</v>
      </c>
      <c r="J33" s="25"/>
      <c r="K33" s="25"/>
      <c r="L33" s="25">
        <v>70800</v>
      </c>
      <c r="M33" s="25"/>
      <c r="N33" s="25"/>
      <c r="O33" s="25"/>
      <c r="P33" s="25"/>
      <c r="Q33" s="25"/>
      <c r="R33" s="25"/>
      <c r="S33" s="25"/>
      <c r="T33" s="25"/>
      <c r="U33" s="25"/>
      <c r="V33" s="25"/>
      <c r="W33" s="27"/>
    </row>
    <row r="34" ht="21" customHeight="1" spans="1:23">
      <c r="A34" s="155"/>
      <c r="B34" s="23" t="s">
        <v>251</v>
      </c>
      <c r="C34" s="23" t="s">
        <v>252</v>
      </c>
      <c r="D34" s="23" t="s">
        <v>88</v>
      </c>
      <c r="E34" s="26" t="s">
        <v>89</v>
      </c>
      <c r="F34" s="23" t="s">
        <v>253</v>
      </c>
      <c r="G34" s="26" t="s">
        <v>254</v>
      </c>
      <c r="H34" s="25">
        <v>2500</v>
      </c>
      <c r="I34" s="25">
        <v>2500</v>
      </c>
      <c r="J34" s="25"/>
      <c r="K34" s="25"/>
      <c r="L34" s="25">
        <v>2500</v>
      </c>
      <c r="M34" s="25"/>
      <c r="N34" s="25"/>
      <c r="O34" s="25"/>
      <c r="P34" s="25"/>
      <c r="Q34" s="25"/>
      <c r="R34" s="25"/>
      <c r="S34" s="25"/>
      <c r="T34" s="25"/>
      <c r="U34" s="25"/>
      <c r="V34" s="25"/>
      <c r="W34" s="27"/>
    </row>
    <row r="35" ht="21" customHeight="1" spans="1:23">
      <c r="A35" s="155"/>
      <c r="B35" s="23" t="s">
        <v>255</v>
      </c>
      <c r="C35" s="23" t="s">
        <v>256</v>
      </c>
      <c r="D35" s="23" t="s">
        <v>88</v>
      </c>
      <c r="E35" s="26" t="s">
        <v>89</v>
      </c>
      <c r="F35" s="23" t="s">
        <v>257</v>
      </c>
      <c r="G35" s="26" t="s">
        <v>256</v>
      </c>
      <c r="H35" s="25">
        <v>107407.2</v>
      </c>
      <c r="I35" s="25">
        <v>107407.2</v>
      </c>
      <c r="J35" s="25"/>
      <c r="K35" s="25"/>
      <c r="L35" s="25">
        <v>107407.2</v>
      </c>
      <c r="M35" s="25"/>
      <c r="N35" s="25"/>
      <c r="O35" s="25"/>
      <c r="P35" s="25"/>
      <c r="Q35" s="25"/>
      <c r="R35" s="25"/>
      <c r="S35" s="25"/>
      <c r="T35" s="25"/>
      <c r="U35" s="25"/>
      <c r="V35" s="25"/>
      <c r="W35" s="27"/>
    </row>
    <row r="36" ht="21" customHeight="1" spans="1:23">
      <c r="A36" s="155"/>
      <c r="B36" s="23" t="s">
        <v>258</v>
      </c>
      <c r="C36" s="23" t="s">
        <v>259</v>
      </c>
      <c r="D36" s="23" t="s">
        <v>94</v>
      </c>
      <c r="E36" s="26" t="s">
        <v>95</v>
      </c>
      <c r="F36" s="23" t="s">
        <v>260</v>
      </c>
      <c r="G36" s="26" t="s">
        <v>259</v>
      </c>
      <c r="H36" s="25">
        <v>72000</v>
      </c>
      <c r="I36" s="25">
        <v>72000</v>
      </c>
      <c r="J36" s="25"/>
      <c r="K36" s="25"/>
      <c r="L36" s="25">
        <v>72000</v>
      </c>
      <c r="M36" s="25"/>
      <c r="N36" s="25"/>
      <c r="O36" s="25"/>
      <c r="P36" s="25"/>
      <c r="Q36" s="25"/>
      <c r="R36" s="25"/>
      <c r="S36" s="25"/>
      <c r="T36" s="25"/>
      <c r="U36" s="25"/>
      <c r="V36" s="25"/>
      <c r="W36" s="27"/>
    </row>
    <row r="37" s="174" customFormat="1" ht="21" customHeight="1" spans="1:23">
      <c r="A37" s="189" t="s">
        <v>116</v>
      </c>
      <c r="B37" s="190"/>
      <c r="C37" s="190"/>
      <c r="D37" s="190"/>
      <c r="E37" s="191"/>
      <c r="F37" s="190"/>
      <c r="G37" s="192"/>
      <c r="H37" s="32">
        <v>1839023.15</v>
      </c>
      <c r="I37" s="32">
        <v>1839023.15</v>
      </c>
      <c r="J37" s="32"/>
      <c r="K37" s="32"/>
      <c r="L37" s="32">
        <v>1839023.15</v>
      </c>
      <c r="M37" s="32"/>
      <c r="N37" s="32"/>
      <c r="O37" s="32"/>
      <c r="P37" s="32"/>
      <c r="Q37" s="32"/>
      <c r="R37" s="32"/>
      <c r="S37" s="32"/>
      <c r="T37" s="32"/>
      <c r="U37" s="32"/>
      <c r="V37" s="32"/>
      <c r="W37" s="171"/>
    </row>
  </sheetData>
  <mergeCells count="30">
    <mergeCell ref="A2:W2"/>
    <mergeCell ref="A3:G3"/>
    <mergeCell ref="H4:W4"/>
    <mergeCell ref="I5:M5"/>
    <mergeCell ref="N5:P5"/>
    <mergeCell ref="R5:W5"/>
    <mergeCell ref="A37:G37"/>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9583333333333" right="0.389583333333333" top="0.579861111111111" bottom="0.579861111111111"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8"/>
  <sheetViews>
    <sheetView showZeros="0" topLeftCell="A4" workbookViewId="0">
      <selection activeCell="A28" sqref="$A28:$XFD28"/>
    </sheetView>
  </sheetViews>
  <sheetFormatPr defaultColWidth="9.14285714285714" defaultRowHeight="14.25" customHeight="1"/>
  <cols>
    <col min="1" max="1" width="12.4190476190476" style="132" customWidth="1"/>
    <col min="2" max="2" width="24.1428571428571" style="132" customWidth="1"/>
    <col min="3" max="3" width="32.847619047619" style="130" customWidth="1"/>
    <col min="4" max="4" width="23.847619047619" style="132" customWidth="1"/>
    <col min="5" max="5" width="11.1428571428571" style="132" customWidth="1"/>
    <col min="6" max="6" width="17.7142857142857" style="130" customWidth="1"/>
    <col min="7" max="7" width="9.84761904761905" style="130" customWidth="1"/>
    <col min="8" max="8" width="17.7142857142857" style="130" customWidth="1"/>
    <col min="9" max="11" width="19.1428571428571" style="132" customWidth="1"/>
    <col min="12" max="21" width="19.1428571428571" style="130" customWidth="1"/>
    <col min="22" max="23" width="19.2857142857143" style="130" customWidth="1"/>
    <col min="24" max="16384" width="9.14285714285714" style="130"/>
  </cols>
  <sheetData>
    <row r="1" ht="15" customHeight="1" spans="1:23">
      <c r="A1" s="133"/>
      <c r="B1" s="134"/>
      <c r="C1" s="3"/>
      <c r="D1" s="133"/>
      <c r="E1" s="135"/>
      <c r="F1" s="136"/>
      <c r="G1" s="136"/>
      <c r="H1" s="136"/>
      <c r="I1" s="134"/>
      <c r="J1" s="134"/>
      <c r="K1" s="134"/>
      <c r="L1" s="160"/>
      <c r="M1" s="160"/>
      <c r="N1" s="160"/>
      <c r="O1" s="160"/>
      <c r="P1" s="160"/>
      <c r="Q1" s="160"/>
      <c r="R1" s="3"/>
      <c r="S1" s="3"/>
      <c r="T1" s="3"/>
      <c r="U1" s="160"/>
      <c r="V1" s="3"/>
      <c r="W1" s="172" t="s">
        <v>261</v>
      </c>
    </row>
    <row r="2" ht="41.25" customHeight="1" spans="1:23">
      <c r="A2" s="137" t="str">
        <f>"2025"&amp;"年部门项目支出预算表"</f>
        <v>2025年部门项目支出预算表</v>
      </c>
      <c r="B2" s="138"/>
      <c r="C2" s="138"/>
      <c r="D2" s="138"/>
      <c r="E2" s="138"/>
      <c r="F2" s="138"/>
      <c r="G2" s="138"/>
      <c r="H2" s="138"/>
      <c r="I2" s="138"/>
      <c r="J2" s="138"/>
      <c r="K2" s="138"/>
      <c r="L2" s="138"/>
      <c r="M2" s="138"/>
      <c r="N2" s="138"/>
      <c r="O2" s="138"/>
      <c r="P2" s="138"/>
      <c r="Q2" s="138"/>
      <c r="R2" s="138"/>
      <c r="S2" s="138"/>
      <c r="T2" s="138"/>
      <c r="U2" s="138"/>
      <c r="V2" s="138"/>
      <c r="W2" s="138"/>
    </row>
    <row r="3" ht="18.75" customHeight="1" spans="1:23">
      <c r="A3" s="139" t="str">
        <f>"单位名称："&amp;"永德县残疾人联合会"</f>
        <v>单位名称：永德县残疾人联合会</v>
      </c>
      <c r="B3" s="140"/>
      <c r="C3" s="141"/>
      <c r="D3" s="140"/>
      <c r="E3" s="140"/>
      <c r="F3" s="141"/>
      <c r="G3" s="141"/>
      <c r="H3" s="141"/>
      <c r="I3" s="140"/>
      <c r="J3" s="140"/>
      <c r="K3" s="140"/>
      <c r="L3" s="161"/>
      <c r="M3" s="161"/>
      <c r="N3" s="161"/>
      <c r="O3" s="161"/>
      <c r="P3" s="161"/>
      <c r="Q3" s="161"/>
      <c r="R3" s="3"/>
      <c r="S3" s="3"/>
      <c r="T3" s="3"/>
      <c r="U3" s="160"/>
      <c r="V3" s="3"/>
      <c r="W3" s="172" t="s">
        <v>165</v>
      </c>
    </row>
    <row r="4" ht="18.75" customHeight="1" spans="1:23">
      <c r="A4" s="142" t="s">
        <v>262</v>
      </c>
      <c r="B4" s="143" t="s">
        <v>179</v>
      </c>
      <c r="C4" s="142" t="s">
        <v>180</v>
      </c>
      <c r="D4" s="142" t="s">
        <v>263</v>
      </c>
      <c r="E4" s="143" t="s">
        <v>181</v>
      </c>
      <c r="F4" s="143" t="s">
        <v>182</v>
      </c>
      <c r="G4" s="143" t="s">
        <v>264</v>
      </c>
      <c r="H4" s="143" t="s">
        <v>265</v>
      </c>
      <c r="I4" s="162" t="s">
        <v>56</v>
      </c>
      <c r="J4" s="163" t="s">
        <v>266</v>
      </c>
      <c r="K4" s="164"/>
      <c r="L4" s="164"/>
      <c r="M4" s="165"/>
      <c r="N4" s="163" t="s">
        <v>187</v>
      </c>
      <c r="O4" s="164"/>
      <c r="P4" s="165"/>
      <c r="Q4" s="143" t="s">
        <v>62</v>
      </c>
      <c r="R4" s="163" t="s">
        <v>78</v>
      </c>
      <c r="S4" s="164"/>
      <c r="T4" s="164"/>
      <c r="U4" s="164"/>
      <c r="V4" s="164"/>
      <c r="W4" s="165"/>
    </row>
    <row r="5" ht="18.75" customHeight="1" spans="1:23">
      <c r="A5" s="144"/>
      <c r="B5" s="145"/>
      <c r="C5" s="144"/>
      <c r="D5" s="144"/>
      <c r="E5" s="146"/>
      <c r="F5" s="146"/>
      <c r="G5" s="146"/>
      <c r="H5" s="146"/>
      <c r="I5" s="145"/>
      <c r="J5" s="166" t="s">
        <v>59</v>
      </c>
      <c r="K5" s="167"/>
      <c r="L5" s="143" t="s">
        <v>60</v>
      </c>
      <c r="M5" s="143" t="s">
        <v>61</v>
      </c>
      <c r="N5" s="143" t="s">
        <v>59</v>
      </c>
      <c r="O5" s="143" t="s">
        <v>60</v>
      </c>
      <c r="P5" s="143" t="s">
        <v>61</v>
      </c>
      <c r="Q5" s="146"/>
      <c r="R5" s="143" t="s">
        <v>58</v>
      </c>
      <c r="S5" s="142" t="s">
        <v>65</v>
      </c>
      <c r="T5" s="142" t="s">
        <v>193</v>
      </c>
      <c r="U5" s="142" t="s">
        <v>67</v>
      </c>
      <c r="V5" s="142" t="s">
        <v>68</v>
      </c>
      <c r="W5" s="142" t="s">
        <v>69</v>
      </c>
    </row>
    <row r="6" ht="18.75" customHeight="1" spans="1:23">
      <c r="A6" s="145"/>
      <c r="B6" s="145"/>
      <c r="C6" s="145"/>
      <c r="D6" s="145"/>
      <c r="E6" s="145"/>
      <c r="F6" s="145"/>
      <c r="G6" s="145"/>
      <c r="H6" s="145"/>
      <c r="I6" s="145"/>
      <c r="J6" s="168" t="s">
        <v>58</v>
      </c>
      <c r="K6" s="169"/>
      <c r="L6" s="145"/>
      <c r="M6" s="145"/>
      <c r="N6" s="145"/>
      <c r="O6" s="145"/>
      <c r="P6" s="145"/>
      <c r="Q6" s="145"/>
      <c r="R6" s="145"/>
      <c r="S6" s="173"/>
      <c r="T6" s="173"/>
      <c r="U6" s="173"/>
      <c r="V6" s="173"/>
      <c r="W6" s="173"/>
    </row>
    <row r="7" s="130" customFormat="1" ht="18.75" customHeight="1" spans="1:23">
      <c r="A7" s="147"/>
      <c r="B7" s="148"/>
      <c r="C7" s="147"/>
      <c r="D7" s="147"/>
      <c r="E7" s="149"/>
      <c r="F7" s="149"/>
      <c r="G7" s="149"/>
      <c r="H7" s="149"/>
      <c r="I7" s="148"/>
      <c r="J7" s="170" t="s">
        <v>58</v>
      </c>
      <c r="K7" s="170" t="s">
        <v>267</v>
      </c>
      <c r="L7" s="149"/>
      <c r="M7" s="149"/>
      <c r="N7" s="149"/>
      <c r="O7" s="149"/>
      <c r="P7" s="149"/>
      <c r="Q7" s="149"/>
      <c r="R7" s="149"/>
      <c r="S7" s="149"/>
      <c r="T7" s="149"/>
      <c r="U7" s="148"/>
      <c r="V7" s="149"/>
      <c r="W7" s="149"/>
    </row>
    <row r="8" ht="18.75" customHeight="1" spans="1:23">
      <c r="A8" s="150">
        <v>1</v>
      </c>
      <c r="B8" s="150">
        <v>2</v>
      </c>
      <c r="C8" s="150">
        <v>3</v>
      </c>
      <c r="D8" s="150">
        <v>4</v>
      </c>
      <c r="E8" s="150">
        <v>5</v>
      </c>
      <c r="F8" s="150">
        <v>6</v>
      </c>
      <c r="G8" s="150">
        <v>7</v>
      </c>
      <c r="H8" s="150">
        <v>8</v>
      </c>
      <c r="I8" s="150">
        <v>9</v>
      </c>
      <c r="J8" s="150">
        <v>10</v>
      </c>
      <c r="K8" s="150">
        <v>11</v>
      </c>
      <c r="L8" s="150">
        <v>12</v>
      </c>
      <c r="M8" s="150">
        <v>13</v>
      </c>
      <c r="N8" s="150">
        <v>14</v>
      </c>
      <c r="O8" s="150">
        <v>15</v>
      </c>
      <c r="P8" s="150">
        <v>16</v>
      </c>
      <c r="Q8" s="150">
        <v>17</v>
      </c>
      <c r="R8" s="150">
        <v>18</v>
      </c>
      <c r="S8" s="150">
        <v>19</v>
      </c>
      <c r="T8" s="150">
        <v>20</v>
      </c>
      <c r="U8" s="150">
        <v>21</v>
      </c>
      <c r="V8" s="150">
        <v>22</v>
      </c>
      <c r="W8" s="150">
        <v>23</v>
      </c>
    </row>
    <row r="9" ht="18.75" customHeight="1" spans="1:23">
      <c r="A9" s="151"/>
      <c r="B9" s="151"/>
      <c r="C9" s="152" t="s">
        <v>268</v>
      </c>
      <c r="D9" s="151"/>
      <c r="E9" s="151"/>
      <c r="F9" s="152"/>
      <c r="G9" s="152"/>
      <c r="H9" s="152"/>
      <c r="I9" s="25">
        <v>50000</v>
      </c>
      <c r="J9" s="25">
        <v>50000</v>
      </c>
      <c r="K9" s="25">
        <v>50000</v>
      </c>
      <c r="L9" s="27"/>
      <c r="M9" s="27"/>
      <c r="N9" s="27"/>
      <c r="O9" s="27"/>
      <c r="P9" s="27"/>
      <c r="Q9" s="27"/>
      <c r="R9" s="27"/>
      <c r="S9" s="27"/>
      <c r="T9" s="27"/>
      <c r="U9" s="27"/>
      <c r="V9" s="27"/>
      <c r="W9" s="27"/>
    </row>
    <row r="10" ht="18.75" customHeight="1" spans="1:23">
      <c r="A10" s="153" t="s">
        <v>269</v>
      </c>
      <c r="B10" s="153" t="s">
        <v>270</v>
      </c>
      <c r="C10" s="152" t="s">
        <v>268</v>
      </c>
      <c r="D10" s="153" t="s">
        <v>71</v>
      </c>
      <c r="E10" s="153" t="s">
        <v>98</v>
      </c>
      <c r="F10" s="154" t="s">
        <v>99</v>
      </c>
      <c r="G10" s="154" t="s">
        <v>260</v>
      </c>
      <c r="H10" s="154" t="s">
        <v>259</v>
      </c>
      <c r="I10" s="25">
        <v>50000</v>
      </c>
      <c r="J10" s="25">
        <v>50000</v>
      </c>
      <c r="K10" s="25">
        <v>50000</v>
      </c>
      <c r="L10" s="27"/>
      <c r="M10" s="27"/>
      <c r="N10" s="27"/>
      <c r="O10" s="27"/>
      <c r="P10" s="27"/>
      <c r="Q10" s="27"/>
      <c r="R10" s="27"/>
      <c r="S10" s="27"/>
      <c r="T10" s="27"/>
      <c r="U10" s="27"/>
      <c r="V10" s="27"/>
      <c r="W10" s="27"/>
    </row>
    <row r="11" ht="18.75" customHeight="1" spans="1:23">
      <c r="A11" s="155"/>
      <c r="B11" s="155"/>
      <c r="C11" s="152" t="s">
        <v>271</v>
      </c>
      <c r="D11" s="155"/>
      <c r="E11" s="155"/>
      <c r="F11" s="28"/>
      <c r="G11" s="28"/>
      <c r="H11" s="28"/>
      <c r="I11" s="25">
        <v>10000</v>
      </c>
      <c r="J11" s="25">
        <v>10000</v>
      </c>
      <c r="K11" s="25">
        <v>10000</v>
      </c>
      <c r="L11" s="27"/>
      <c r="M11" s="27"/>
      <c r="N11" s="27"/>
      <c r="O11" s="27"/>
      <c r="P11" s="27"/>
      <c r="Q11" s="27"/>
      <c r="R11" s="27"/>
      <c r="S11" s="27"/>
      <c r="T11" s="27"/>
      <c r="U11" s="27"/>
      <c r="V11" s="27"/>
      <c r="W11" s="27"/>
    </row>
    <row r="12" ht="18.75" customHeight="1" spans="1:23">
      <c r="A12" s="153" t="s">
        <v>272</v>
      </c>
      <c r="B12" s="153" t="s">
        <v>273</v>
      </c>
      <c r="C12" s="152" t="s">
        <v>271</v>
      </c>
      <c r="D12" s="153" t="s">
        <v>71</v>
      </c>
      <c r="E12" s="153" t="s">
        <v>100</v>
      </c>
      <c r="F12" s="154" t="s">
        <v>101</v>
      </c>
      <c r="G12" s="154" t="s">
        <v>239</v>
      </c>
      <c r="H12" s="154" t="s">
        <v>240</v>
      </c>
      <c r="I12" s="25">
        <v>10000</v>
      </c>
      <c r="J12" s="25">
        <v>10000</v>
      </c>
      <c r="K12" s="25">
        <v>10000</v>
      </c>
      <c r="L12" s="27"/>
      <c r="M12" s="27"/>
      <c r="N12" s="27"/>
      <c r="O12" s="27"/>
      <c r="P12" s="27"/>
      <c r="Q12" s="27"/>
      <c r="R12" s="27"/>
      <c r="S12" s="27"/>
      <c r="T12" s="27"/>
      <c r="U12" s="27"/>
      <c r="V12" s="27"/>
      <c r="W12" s="27"/>
    </row>
    <row r="13" ht="18.75" customHeight="1" spans="1:23">
      <c r="A13" s="155"/>
      <c r="B13" s="155"/>
      <c r="C13" s="152" t="s">
        <v>274</v>
      </c>
      <c r="D13" s="155"/>
      <c r="E13" s="155"/>
      <c r="F13" s="28"/>
      <c r="G13" s="28"/>
      <c r="H13" s="28"/>
      <c r="I13" s="25">
        <v>30000</v>
      </c>
      <c r="J13" s="25">
        <v>30000</v>
      </c>
      <c r="K13" s="25">
        <v>30000</v>
      </c>
      <c r="L13" s="27"/>
      <c r="M13" s="27"/>
      <c r="N13" s="27"/>
      <c r="O13" s="27"/>
      <c r="P13" s="27"/>
      <c r="Q13" s="27"/>
      <c r="R13" s="27"/>
      <c r="S13" s="27"/>
      <c r="T13" s="27"/>
      <c r="U13" s="27"/>
      <c r="V13" s="27"/>
      <c r="W13" s="27"/>
    </row>
    <row r="14" ht="18.75" customHeight="1" spans="1:23">
      <c r="A14" s="153" t="s">
        <v>272</v>
      </c>
      <c r="B14" s="153" t="s">
        <v>275</v>
      </c>
      <c r="C14" s="152" t="s">
        <v>274</v>
      </c>
      <c r="D14" s="153" t="s">
        <v>71</v>
      </c>
      <c r="E14" s="153" t="s">
        <v>100</v>
      </c>
      <c r="F14" s="154" t="s">
        <v>101</v>
      </c>
      <c r="G14" s="154" t="s">
        <v>239</v>
      </c>
      <c r="H14" s="154" t="s">
        <v>240</v>
      </c>
      <c r="I14" s="25">
        <v>30000</v>
      </c>
      <c r="J14" s="25">
        <v>30000</v>
      </c>
      <c r="K14" s="25">
        <v>30000</v>
      </c>
      <c r="L14" s="27"/>
      <c r="M14" s="27"/>
      <c r="N14" s="27"/>
      <c r="O14" s="27"/>
      <c r="P14" s="27"/>
      <c r="Q14" s="27"/>
      <c r="R14" s="27"/>
      <c r="S14" s="27"/>
      <c r="T14" s="27"/>
      <c r="U14" s="27"/>
      <c r="V14" s="27"/>
      <c r="W14" s="27"/>
    </row>
    <row r="15" ht="18.75" customHeight="1" spans="1:23">
      <c r="A15" s="155"/>
      <c r="B15" s="155"/>
      <c r="C15" s="152" t="s">
        <v>276</v>
      </c>
      <c r="D15" s="155"/>
      <c r="E15" s="155"/>
      <c r="F15" s="28"/>
      <c r="G15" s="28"/>
      <c r="H15" s="28"/>
      <c r="I15" s="25">
        <v>20000</v>
      </c>
      <c r="J15" s="25">
        <v>20000</v>
      </c>
      <c r="K15" s="25">
        <v>20000</v>
      </c>
      <c r="L15" s="27"/>
      <c r="M15" s="27"/>
      <c r="N15" s="27"/>
      <c r="O15" s="27"/>
      <c r="P15" s="27"/>
      <c r="Q15" s="27"/>
      <c r="R15" s="27"/>
      <c r="S15" s="27"/>
      <c r="T15" s="27"/>
      <c r="U15" s="27"/>
      <c r="V15" s="27"/>
      <c r="W15" s="27"/>
    </row>
    <row r="16" ht="18.75" customHeight="1" spans="1:23">
      <c r="A16" s="153" t="s">
        <v>269</v>
      </c>
      <c r="B16" s="153" t="s">
        <v>277</v>
      </c>
      <c r="C16" s="152" t="s">
        <v>276</v>
      </c>
      <c r="D16" s="153" t="s">
        <v>71</v>
      </c>
      <c r="E16" s="153" t="s">
        <v>96</v>
      </c>
      <c r="F16" s="154" t="s">
        <v>97</v>
      </c>
      <c r="G16" s="154" t="s">
        <v>260</v>
      </c>
      <c r="H16" s="154" t="s">
        <v>259</v>
      </c>
      <c r="I16" s="25">
        <v>20000</v>
      </c>
      <c r="J16" s="25">
        <v>20000</v>
      </c>
      <c r="K16" s="25">
        <v>20000</v>
      </c>
      <c r="L16" s="27"/>
      <c r="M16" s="27"/>
      <c r="N16" s="27"/>
      <c r="O16" s="27"/>
      <c r="P16" s="27"/>
      <c r="Q16" s="27"/>
      <c r="R16" s="27"/>
      <c r="S16" s="27"/>
      <c r="T16" s="27"/>
      <c r="U16" s="27"/>
      <c r="V16" s="27"/>
      <c r="W16" s="27"/>
    </row>
    <row r="17" ht="18.75" customHeight="1" spans="1:23">
      <c r="A17" s="155"/>
      <c r="B17" s="155"/>
      <c r="C17" s="152" t="s">
        <v>278</v>
      </c>
      <c r="D17" s="155"/>
      <c r="E17" s="155"/>
      <c r="F17" s="28"/>
      <c r="G17" s="28"/>
      <c r="H17" s="28"/>
      <c r="I17" s="25">
        <v>40000</v>
      </c>
      <c r="J17" s="25">
        <v>40000</v>
      </c>
      <c r="K17" s="25">
        <v>40000</v>
      </c>
      <c r="L17" s="27"/>
      <c r="M17" s="27"/>
      <c r="N17" s="27"/>
      <c r="O17" s="27"/>
      <c r="P17" s="27"/>
      <c r="Q17" s="27"/>
      <c r="R17" s="27"/>
      <c r="S17" s="27"/>
      <c r="T17" s="27"/>
      <c r="U17" s="27"/>
      <c r="V17" s="27"/>
      <c r="W17" s="27"/>
    </row>
    <row r="18" ht="18.75" customHeight="1" spans="1:23">
      <c r="A18" s="153" t="s">
        <v>269</v>
      </c>
      <c r="B18" s="153" t="s">
        <v>279</v>
      </c>
      <c r="C18" s="152" t="s">
        <v>278</v>
      </c>
      <c r="D18" s="153" t="s">
        <v>71</v>
      </c>
      <c r="E18" s="153" t="s">
        <v>100</v>
      </c>
      <c r="F18" s="154" t="s">
        <v>101</v>
      </c>
      <c r="G18" s="154" t="s">
        <v>239</v>
      </c>
      <c r="H18" s="154" t="s">
        <v>240</v>
      </c>
      <c r="I18" s="25">
        <v>15000</v>
      </c>
      <c r="J18" s="25">
        <v>15000</v>
      </c>
      <c r="K18" s="25">
        <v>15000</v>
      </c>
      <c r="L18" s="27"/>
      <c r="M18" s="27"/>
      <c r="N18" s="27"/>
      <c r="O18" s="27"/>
      <c r="P18" s="27"/>
      <c r="Q18" s="27"/>
      <c r="R18" s="27"/>
      <c r="S18" s="27"/>
      <c r="T18" s="27"/>
      <c r="U18" s="27"/>
      <c r="V18" s="27"/>
      <c r="W18" s="27"/>
    </row>
    <row r="19" ht="18.75" customHeight="1" spans="1:23">
      <c r="A19" s="153" t="s">
        <v>269</v>
      </c>
      <c r="B19" s="153" t="s">
        <v>279</v>
      </c>
      <c r="C19" s="152" t="s">
        <v>278</v>
      </c>
      <c r="D19" s="153" t="s">
        <v>71</v>
      </c>
      <c r="E19" s="153" t="s">
        <v>100</v>
      </c>
      <c r="F19" s="154" t="s">
        <v>101</v>
      </c>
      <c r="G19" s="154" t="s">
        <v>260</v>
      </c>
      <c r="H19" s="154" t="s">
        <v>259</v>
      </c>
      <c r="I19" s="25">
        <v>25000</v>
      </c>
      <c r="J19" s="25">
        <v>25000</v>
      </c>
      <c r="K19" s="25">
        <v>25000</v>
      </c>
      <c r="L19" s="27"/>
      <c r="M19" s="27"/>
      <c r="N19" s="27"/>
      <c r="O19" s="27"/>
      <c r="P19" s="27"/>
      <c r="Q19" s="27"/>
      <c r="R19" s="27"/>
      <c r="S19" s="27"/>
      <c r="T19" s="27"/>
      <c r="U19" s="27"/>
      <c r="V19" s="27"/>
      <c r="W19" s="27"/>
    </row>
    <row r="20" ht="18.75" customHeight="1" spans="1:23">
      <c r="A20" s="155"/>
      <c r="B20" s="155"/>
      <c r="C20" s="152" t="s">
        <v>280</v>
      </c>
      <c r="D20" s="155"/>
      <c r="E20" s="155"/>
      <c r="F20" s="28"/>
      <c r="G20" s="28"/>
      <c r="H20" s="28"/>
      <c r="I20" s="25">
        <v>25000</v>
      </c>
      <c r="J20" s="25">
        <v>25000</v>
      </c>
      <c r="K20" s="25">
        <v>25000</v>
      </c>
      <c r="L20" s="27"/>
      <c r="M20" s="27"/>
      <c r="N20" s="27"/>
      <c r="O20" s="27"/>
      <c r="P20" s="27"/>
      <c r="Q20" s="27"/>
      <c r="R20" s="27"/>
      <c r="S20" s="27"/>
      <c r="T20" s="27"/>
      <c r="U20" s="27"/>
      <c r="V20" s="27"/>
      <c r="W20" s="27"/>
    </row>
    <row r="21" ht="18.75" customHeight="1" spans="1:23">
      <c r="A21" s="153" t="s">
        <v>272</v>
      </c>
      <c r="B21" s="153" t="s">
        <v>281</v>
      </c>
      <c r="C21" s="152" t="s">
        <v>280</v>
      </c>
      <c r="D21" s="153" t="s">
        <v>71</v>
      </c>
      <c r="E21" s="153" t="s">
        <v>98</v>
      </c>
      <c r="F21" s="154" t="s">
        <v>99</v>
      </c>
      <c r="G21" s="154" t="s">
        <v>282</v>
      </c>
      <c r="H21" s="154" t="s">
        <v>283</v>
      </c>
      <c r="I21" s="25">
        <v>25000</v>
      </c>
      <c r="J21" s="25">
        <v>25000</v>
      </c>
      <c r="K21" s="25">
        <v>25000</v>
      </c>
      <c r="L21" s="27"/>
      <c r="M21" s="27"/>
      <c r="N21" s="27"/>
      <c r="O21" s="27"/>
      <c r="P21" s="27"/>
      <c r="Q21" s="27"/>
      <c r="R21" s="27"/>
      <c r="S21" s="27"/>
      <c r="T21" s="27"/>
      <c r="U21" s="27"/>
      <c r="V21" s="27"/>
      <c r="W21" s="27"/>
    </row>
    <row r="22" ht="18.75" customHeight="1" spans="1:23">
      <c r="A22" s="155"/>
      <c r="B22" s="155"/>
      <c r="C22" s="152" t="s">
        <v>284</v>
      </c>
      <c r="D22" s="155"/>
      <c r="E22" s="155"/>
      <c r="F22" s="28"/>
      <c r="G22" s="28"/>
      <c r="H22" s="28"/>
      <c r="I22" s="25">
        <v>50000</v>
      </c>
      <c r="J22" s="25">
        <v>50000</v>
      </c>
      <c r="K22" s="25">
        <v>50000</v>
      </c>
      <c r="L22" s="27"/>
      <c r="M22" s="27"/>
      <c r="N22" s="27"/>
      <c r="O22" s="27"/>
      <c r="P22" s="27"/>
      <c r="Q22" s="27"/>
      <c r="R22" s="27"/>
      <c r="S22" s="27"/>
      <c r="T22" s="27"/>
      <c r="U22" s="27"/>
      <c r="V22" s="27"/>
      <c r="W22" s="27"/>
    </row>
    <row r="23" ht="18.75" customHeight="1" spans="1:23">
      <c r="A23" s="153" t="s">
        <v>272</v>
      </c>
      <c r="B23" s="153" t="s">
        <v>285</v>
      </c>
      <c r="C23" s="152" t="s">
        <v>284</v>
      </c>
      <c r="D23" s="153" t="s">
        <v>71</v>
      </c>
      <c r="E23" s="153" t="s">
        <v>100</v>
      </c>
      <c r="F23" s="154" t="s">
        <v>101</v>
      </c>
      <c r="G23" s="154" t="s">
        <v>286</v>
      </c>
      <c r="H23" s="154" t="s">
        <v>287</v>
      </c>
      <c r="I23" s="25">
        <v>50000</v>
      </c>
      <c r="J23" s="25">
        <v>50000</v>
      </c>
      <c r="K23" s="25">
        <v>50000</v>
      </c>
      <c r="L23" s="27"/>
      <c r="M23" s="27"/>
      <c r="N23" s="27"/>
      <c r="O23" s="27"/>
      <c r="P23" s="27"/>
      <c r="Q23" s="27"/>
      <c r="R23" s="27"/>
      <c r="S23" s="27"/>
      <c r="T23" s="27"/>
      <c r="U23" s="27"/>
      <c r="V23" s="27"/>
      <c r="W23" s="27"/>
    </row>
    <row r="24" ht="18.75" customHeight="1" spans="1:23">
      <c r="A24" s="155"/>
      <c r="B24" s="155"/>
      <c r="C24" s="152" t="s">
        <v>288</v>
      </c>
      <c r="D24" s="155"/>
      <c r="E24" s="155"/>
      <c r="F24" s="28"/>
      <c r="G24" s="28"/>
      <c r="H24" s="28"/>
      <c r="I24" s="25">
        <v>22899</v>
      </c>
      <c r="J24" s="25">
        <v>22899</v>
      </c>
      <c r="K24" s="25">
        <v>22899</v>
      </c>
      <c r="L24" s="27"/>
      <c r="M24" s="27"/>
      <c r="N24" s="27"/>
      <c r="O24" s="27"/>
      <c r="P24" s="27"/>
      <c r="Q24" s="27"/>
      <c r="R24" s="27"/>
      <c r="S24" s="27"/>
      <c r="T24" s="27"/>
      <c r="U24" s="27"/>
      <c r="V24" s="27"/>
      <c r="W24" s="27"/>
    </row>
    <row r="25" ht="18.75" customHeight="1" spans="1:23">
      <c r="A25" s="153" t="s">
        <v>272</v>
      </c>
      <c r="B25" s="153" t="s">
        <v>289</v>
      </c>
      <c r="C25" s="152" t="s">
        <v>288</v>
      </c>
      <c r="D25" s="153" t="s">
        <v>71</v>
      </c>
      <c r="E25" s="153" t="s">
        <v>100</v>
      </c>
      <c r="F25" s="154" t="s">
        <v>101</v>
      </c>
      <c r="G25" s="154" t="s">
        <v>290</v>
      </c>
      <c r="H25" s="154" t="s">
        <v>291</v>
      </c>
      <c r="I25" s="25">
        <v>22899</v>
      </c>
      <c r="J25" s="25">
        <v>22899</v>
      </c>
      <c r="K25" s="25">
        <v>22899</v>
      </c>
      <c r="L25" s="27"/>
      <c r="M25" s="27"/>
      <c r="N25" s="27"/>
      <c r="O25" s="27"/>
      <c r="P25" s="27"/>
      <c r="Q25" s="27"/>
      <c r="R25" s="27"/>
      <c r="S25" s="27"/>
      <c r="T25" s="27"/>
      <c r="U25" s="27"/>
      <c r="V25" s="27"/>
      <c r="W25" s="27"/>
    </row>
    <row r="26" ht="18.75" customHeight="1" spans="1:23">
      <c r="A26" s="155"/>
      <c r="B26" s="155"/>
      <c r="C26" s="152" t="s">
        <v>292</v>
      </c>
      <c r="D26" s="155"/>
      <c r="E26" s="155"/>
      <c r="F26" s="28"/>
      <c r="G26" s="28"/>
      <c r="H26" s="28"/>
      <c r="I26" s="25">
        <v>30000</v>
      </c>
      <c r="J26" s="25">
        <v>30000</v>
      </c>
      <c r="K26" s="25">
        <v>30000</v>
      </c>
      <c r="L26" s="27"/>
      <c r="M26" s="27"/>
      <c r="N26" s="27"/>
      <c r="O26" s="27"/>
      <c r="P26" s="27"/>
      <c r="Q26" s="27"/>
      <c r="R26" s="27"/>
      <c r="S26" s="27"/>
      <c r="T26" s="27"/>
      <c r="U26" s="27"/>
      <c r="V26" s="27"/>
      <c r="W26" s="27"/>
    </row>
    <row r="27" ht="18.75" customHeight="1" spans="1:23">
      <c r="A27" s="153" t="s">
        <v>269</v>
      </c>
      <c r="B27" s="153" t="s">
        <v>293</v>
      </c>
      <c r="C27" s="152" t="s">
        <v>292</v>
      </c>
      <c r="D27" s="153" t="s">
        <v>71</v>
      </c>
      <c r="E27" s="153" t="s">
        <v>100</v>
      </c>
      <c r="F27" s="154" t="s">
        <v>101</v>
      </c>
      <c r="G27" s="154" t="s">
        <v>260</v>
      </c>
      <c r="H27" s="154" t="s">
        <v>259</v>
      </c>
      <c r="I27" s="25">
        <v>30000</v>
      </c>
      <c r="J27" s="25">
        <v>30000</v>
      </c>
      <c r="K27" s="25">
        <v>30000</v>
      </c>
      <c r="L27" s="27"/>
      <c r="M27" s="27"/>
      <c r="N27" s="27"/>
      <c r="O27" s="27"/>
      <c r="P27" s="27"/>
      <c r="Q27" s="27"/>
      <c r="R27" s="27"/>
      <c r="S27" s="27"/>
      <c r="T27" s="27"/>
      <c r="U27" s="27"/>
      <c r="V27" s="27"/>
      <c r="W27" s="27"/>
    </row>
    <row r="28" s="131" customFormat="1" ht="18.75" customHeight="1" spans="1:23">
      <c r="A28" s="156" t="s">
        <v>116</v>
      </c>
      <c r="B28" s="157"/>
      <c r="C28" s="158"/>
      <c r="D28" s="157"/>
      <c r="E28" s="157"/>
      <c r="F28" s="158"/>
      <c r="G28" s="158"/>
      <c r="H28" s="159"/>
      <c r="I28" s="32">
        <v>277899</v>
      </c>
      <c r="J28" s="32">
        <v>277899</v>
      </c>
      <c r="K28" s="32">
        <v>277899</v>
      </c>
      <c r="L28" s="171"/>
      <c r="M28" s="171"/>
      <c r="N28" s="171"/>
      <c r="O28" s="171"/>
      <c r="P28" s="171"/>
      <c r="Q28" s="171"/>
      <c r="R28" s="171"/>
      <c r="S28" s="171"/>
      <c r="T28" s="171"/>
      <c r="U28" s="171"/>
      <c r="V28" s="171"/>
      <c r="W28" s="171"/>
    </row>
  </sheetData>
  <mergeCells count="28">
    <mergeCell ref="A2:W2"/>
    <mergeCell ref="A3:H3"/>
    <mergeCell ref="J4:M4"/>
    <mergeCell ref="N4:P4"/>
    <mergeCell ref="R4:W4"/>
    <mergeCell ref="A28:H2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9583333333333" right="0.389583333333333" top="0.579861111111111" bottom="0.579861111111111"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4"/>
  <sheetViews>
    <sheetView showZeros="0" tabSelected="1" topLeftCell="A13" workbookViewId="0">
      <selection activeCell="B13" sqref="B13:B17"/>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90" t="s">
        <v>294</v>
      </c>
    </row>
    <row r="2" ht="36.75" customHeight="1" spans="1:10">
      <c r="A2" s="7" t="str">
        <f>"2025"&amp;"年部门项目支出绩效目标表"</f>
        <v>2025年部门项目支出绩效目标表</v>
      </c>
      <c r="B2" s="8"/>
      <c r="C2" s="8"/>
      <c r="D2" s="8"/>
      <c r="E2" s="8"/>
      <c r="F2" s="57"/>
      <c r="G2" s="8"/>
      <c r="H2" s="57"/>
      <c r="I2" s="57"/>
      <c r="J2" s="8"/>
    </row>
    <row r="3" ht="18.75" customHeight="1" spans="1:8">
      <c r="A3" s="9" t="str">
        <f>"单位名称："&amp;"永德县残疾人联合会"</f>
        <v>单位名称：永德县残疾人联合会</v>
      </c>
      <c r="B3" s="5"/>
      <c r="C3" s="5"/>
      <c r="D3" s="5"/>
      <c r="E3" s="5"/>
      <c r="F3" s="58"/>
      <c r="G3" s="5"/>
      <c r="H3" s="58"/>
    </row>
    <row r="4" ht="18.75" customHeight="1" spans="1:10">
      <c r="A4" s="51" t="s">
        <v>295</v>
      </c>
      <c r="B4" s="51" t="s">
        <v>296</v>
      </c>
      <c r="C4" s="51" t="s">
        <v>297</v>
      </c>
      <c r="D4" s="51" t="s">
        <v>298</v>
      </c>
      <c r="E4" s="51" t="s">
        <v>299</v>
      </c>
      <c r="F4" s="59" t="s">
        <v>300</v>
      </c>
      <c r="G4" s="51" t="s">
        <v>301</v>
      </c>
      <c r="H4" s="59" t="s">
        <v>302</v>
      </c>
      <c r="I4" s="59" t="s">
        <v>303</v>
      </c>
      <c r="J4" s="51" t="s">
        <v>304</v>
      </c>
    </row>
    <row r="5" ht="18.75" customHeight="1" spans="1:10">
      <c r="A5" s="125">
        <v>1</v>
      </c>
      <c r="B5" s="125">
        <v>2</v>
      </c>
      <c r="C5" s="125">
        <v>3</v>
      </c>
      <c r="D5" s="125">
        <v>4</v>
      </c>
      <c r="E5" s="125">
        <v>5</v>
      </c>
      <c r="F5" s="125">
        <v>6</v>
      </c>
      <c r="G5" s="125">
        <v>7</v>
      </c>
      <c r="H5" s="125">
        <v>8</v>
      </c>
      <c r="I5" s="125">
        <v>9</v>
      </c>
      <c r="J5" s="125">
        <v>10</v>
      </c>
    </row>
    <row r="6" ht="18.75" customHeight="1" spans="1:10">
      <c r="A6" s="38" t="s">
        <v>71</v>
      </c>
      <c r="B6" s="52"/>
      <c r="C6" s="52"/>
      <c r="D6" s="52"/>
      <c r="E6" s="60"/>
      <c r="F6" s="24"/>
      <c r="G6" s="60"/>
      <c r="H6" s="24"/>
      <c r="I6" s="24"/>
      <c r="J6" s="60"/>
    </row>
    <row r="7" ht="18.75" customHeight="1" spans="1:10">
      <c r="A7" s="282" t="s">
        <v>278</v>
      </c>
      <c r="B7" s="26" t="s">
        <v>305</v>
      </c>
      <c r="C7" s="26" t="s">
        <v>306</v>
      </c>
      <c r="D7" s="26" t="s">
        <v>307</v>
      </c>
      <c r="E7" s="38" t="s">
        <v>308</v>
      </c>
      <c r="F7" s="26" t="s">
        <v>309</v>
      </c>
      <c r="G7" s="38" t="s">
        <v>310</v>
      </c>
      <c r="H7" s="26" t="s">
        <v>311</v>
      </c>
      <c r="I7" s="26" t="s">
        <v>312</v>
      </c>
      <c r="J7" s="38" t="s">
        <v>313</v>
      </c>
    </row>
    <row r="8" ht="18.75" customHeight="1" spans="1:10">
      <c r="A8" s="282" t="s">
        <v>278</v>
      </c>
      <c r="B8" s="26" t="s">
        <v>305</v>
      </c>
      <c r="C8" s="26" t="s">
        <v>306</v>
      </c>
      <c r="D8" s="26" t="s">
        <v>307</v>
      </c>
      <c r="E8" s="38" t="s">
        <v>314</v>
      </c>
      <c r="F8" s="26" t="s">
        <v>309</v>
      </c>
      <c r="G8" s="38" t="s">
        <v>161</v>
      </c>
      <c r="H8" s="26" t="s">
        <v>315</v>
      </c>
      <c r="I8" s="26" t="s">
        <v>312</v>
      </c>
      <c r="J8" s="38" t="s">
        <v>316</v>
      </c>
    </row>
    <row r="9" ht="18.75" customHeight="1" spans="1:10">
      <c r="A9" s="282" t="s">
        <v>278</v>
      </c>
      <c r="B9" s="26" t="s">
        <v>305</v>
      </c>
      <c r="C9" s="26" t="s">
        <v>306</v>
      </c>
      <c r="D9" s="26" t="s">
        <v>317</v>
      </c>
      <c r="E9" s="38" t="s">
        <v>318</v>
      </c>
      <c r="F9" s="26" t="s">
        <v>309</v>
      </c>
      <c r="G9" s="38" t="s">
        <v>319</v>
      </c>
      <c r="H9" s="26" t="s">
        <v>320</v>
      </c>
      <c r="I9" s="26" t="s">
        <v>312</v>
      </c>
      <c r="J9" s="38" t="s">
        <v>321</v>
      </c>
    </row>
    <row r="10" ht="18.75" customHeight="1" spans="1:10">
      <c r="A10" s="282" t="s">
        <v>278</v>
      </c>
      <c r="B10" s="26" t="s">
        <v>305</v>
      </c>
      <c r="C10" s="26" t="s">
        <v>322</v>
      </c>
      <c r="D10" s="26" t="s">
        <v>323</v>
      </c>
      <c r="E10" s="38" t="s">
        <v>324</v>
      </c>
      <c r="F10" s="26" t="s">
        <v>309</v>
      </c>
      <c r="G10" s="38" t="s">
        <v>325</v>
      </c>
      <c r="H10" s="26" t="s">
        <v>326</v>
      </c>
      <c r="I10" s="26" t="s">
        <v>327</v>
      </c>
      <c r="J10" s="38" t="s">
        <v>328</v>
      </c>
    </row>
    <row r="11" ht="18.75" customHeight="1" spans="1:10">
      <c r="A11" s="282" t="s">
        <v>278</v>
      </c>
      <c r="B11" s="26" t="s">
        <v>305</v>
      </c>
      <c r="C11" s="26" t="s">
        <v>322</v>
      </c>
      <c r="D11" s="26" t="s">
        <v>323</v>
      </c>
      <c r="E11" s="38" t="s">
        <v>329</v>
      </c>
      <c r="F11" s="26" t="s">
        <v>309</v>
      </c>
      <c r="G11" s="38" t="s">
        <v>330</v>
      </c>
      <c r="H11" s="26" t="s">
        <v>326</v>
      </c>
      <c r="I11" s="26" t="s">
        <v>327</v>
      </c>
      <c r="J11" s="38" t="s">
        <v>331</v>
      </c>
    </row>
    <row r="12" ht="18.75" customHeight="1" spans="1:10">
      <c r="A12" s="282" t="s">
        <v>278</v>
      </c>
      <c r="B12" s="26" t="s">
        <v>305</v>
      </c>
      <c r="C12" s="26" t="s">
        <v>332</v>
      </c>
      <c r="D12" s="26" t="s">
        <v>333</v>
      </c>
      <c r="E12" s="38" t="s">
        <v>334</v>
      </c>
      <c r="F12" s="26" t="s">
        <v>309</v>
      </c>
      <c r="G12" s="38" t="s">
        <v>335</v>
      </c>
      <c r="H12" s="26" t="s">
        <v>326</v>
      </c>
      <c r="I12" s="26" t="s">
        <v>327</v>
      </c>
      <c r="J12" s="38" t="s">
        <v>336</v>
      </c>
    </row>
    <row r="13" ht="18.75" customHeight="1" spans="1:10">
      <c r="A13" s="282" t="s">
        <v>292</v>
      </c>
      <c r="B13" s="127" t="s">
        <v>337</v>
      </c>
      <c r="C13" s="26" t="s">
        <v>306</v>
      </c>
      <c r="D13" s="26" t="s">
        <v>307</v>
      </c>
      <c r="E13" s="38" t="s">
        <v>338</v>
      </c>
      <c r="F13" s="26" t="s">
        <v>309</v>
      </c>
      <c r="G13" s="38" t="s">
        <v>339</v>
      </c>
      <c r="H13" s="26" t="s">
        <v>311</v>
      </c>
      <c r="I13" s="26" t="s">
        <v>312</v>
      </c>
      <c r="J13" s="38" t="s">
        <v>340</v>
      </c>
    </row>
    <row r="14" ht="18.75" customHeight="1" spans="1:10">
      <c r="A14" s="282" t="s">
        <v>292</v>
      </c>
      <c r="B14" s="128"/>
      <c r="C14" s="26" t="s">
        <v>306</v>
      </c>
      <c r="D14" s="26" t="s">
        <v>317</v>
      </c>
      <c r="E14" s="38" t="s">
        <v>341</v>
      </c>
      <c r="F14" s="26" t="s">
        <v>309</v>
      </c>
      <c r="G14" s="38" t="s">
        <v>342</v>
      </c>
      <c r="H14" s="26" t="s">
        <v>343</v>
      </c>
      <c r="I14" s="26" t="s">
        <v>327</v>
      </c>
      <c r="J14" s="38" t="s">
        <v>344</v>
      </c>
    </row>
    <row r="15" ht="18.75" customHeight="1" spans="1:10">
      <c r="A15" s="282" t="s">
        <v>292</v>
      </c>
      <c r="B15" s="128"/>
      <c r="C15" s="26" t="s">
        <v>306</v>
      </c>
      <c r="D15" s="26" t="s">
        <v>307</v>
      </c>
      <c r="E15" s="38" t="s">
        <v>345</v>
      </c>
      <c r="F15" s="26" t="s">
        <v>346</v>
      </c>
      <c r="G15" s="38" t="s">
        <v>347</v>
      </c>
      <c r="H15" s="26" t="s">
        <v>348</v>
      </c>
      <c r="I15" s="26" t="s">
        <v>312</v>
      </c>
      <c r="J15" s="38" t="s">
        <v>349</v>
      </c>
    </row>
    <row r="16" ht="18.75" customHeight="1" spans="1:10">
      <c r="A16" s="282" t="s">
        <v>292</v>
      </c>
      <c r="B16" s="128"/>
      <c r="C16" s="26" t="s">
        <v>322</v>
      </c>
      <c r="D16" s="26" t="s">
        <v>323</v>
      </c>
      <c r="E16" s="38" t="s">
        <v>350</v>
      </c>
      <c r="F16" s="26" t="s">
        <v>309</v>
      </c>
      <c r="G16" s="38" t="s">
        <v>330</v>
      </c>
      <c r="H16" s="26"/>
      <c r="I16" s="26" t="s">
        <v>327</v>
      </c>
      <c r="J16" s="38" t="s">
        <v>351</v>
      </c>
    </row>
    <row r="17" ht="18.75" customHeight="1" spans="1:10">
      <c r="A17" s="282" t="s">
        <v>292</v>
      </c>
      <c r="B17" s="129"/>
      <c r="C17" s="26" t="s">
        <v>332</v>
      </c>
      <c r="D17" s="26" t="s">
        <v>333</v>
      </c>
      <c r="E17" s="38" t="s">
        <v>334</v>
      </c>
      <c r="F17" s="26" t="s">
        <v>309</v>
      </c>
      <c r="G17" s="38" t="s">
        <v>335</v>
      </c>
      <c r="H17" s="26" t="s">
        <v>326</v>
      </c>
      <c r="I17" s="26" t="s">
        <v>327</v>
      </c>
      <c r="J17" s="38" t="s">
        <v>336</v>
      </c>
    </row>
    <row r="18" ht="18.75" customHeight="1" spans="1:10">
      <c r="A18" s="282" t="s">
        <v>288</v>
      </c>
      <c r="B18" s="127" t="s">
        <v>352</v>
      </c>
      <c r="C18" s="26" t="s">
        <v>306</v>
      </c>
      <c r="D18" s="26" t="s">
        <v>307</v>
      </c>
      <c r="E18" s="38" t="s">
        <v>353</v>
      </c>
      <c r="F18" s="26" t="s">
        <v>346</v>
      </c>
      <c r="G18" s="38" t="s">
        <v>354</v>
      </c>
      <c r="H18" s="26" t="s">
        <v>355</v>
      </c>
      <c r="I18" s="26" t="s">
        <v>312</v>
      </c>
      <c r="J18" s="38" t="s">
        <v>356</v>
      </c>
    </row>
    <row r="19" ht="18.75" customHeight="1" spans="1:10">
      <c r="A19" s="282" t="s">
        <v>288</v>
      </c>
      <c r="B19" s="128"/>
      <c r="C19" s="26" t="s">
        <v>306</v>
      </c>
      <c r="D19" s="26" t="s">
        <v>357</v>
      </c>
      <c r="E19" s="38" t="s">
        <v>358</v>
      </c>
      <c r="F19" s="26" t="s">
        <v>346</v>
      </c>
      <c r="G19" s="38" t="s">
        <v>359</v>
      </c>
      <c r="H19" s="26" t="s">
        <v>326</v>
      </c>
      <c r="I19" s="26" t="s">
        <v>327</v>
      </c>
      <c r="J19" s="38" t="s">
        <v>360</v>
      </c>
    </row>
    <row r="20" ht="18.75" customHeight="1" spans="1:10">
      <c r="A20" s="282" t="s">
        <v>288</v>
      </c>
      <c r="B20" s="128"/>
      <c r="C20" s="26" t="s">
        <v>306</v>
      </c>
      <c r="D20" s="26" t="s">
        <v>317</v>
      </c>
      <c r="E20" s="38" t="s">
        <v>361</v>
      </c>
      <c r="F20" s="26" t="s">
        <v>346</v>
      </c>
      <c r="G20" s="38" t="s">
        <v>319</v>
      </c>
      <c r="H20" s="26" t="s">
        <v>343</v>
      </c>
      <c r="I20" s="26" t="s">
        <v>312</v>
      </c>
      <c r="J20" s="38" t="s">
        <v>362</v>
      </c>
    </row>
    <row r="21" ht="18.75" customHeight="1" spans="1:10">
      <c r="A21" s="282" t="s">
        <v>288</v>
      </c>
      <c r="B21" s="128"/>
      <c r="C21" s="26" t="s">
        <v>322</v>
      </c>
      <c r="D21" s="26" t="s">
        <v>323</v>
      </c>
      <c r="E21" s="38" t="s">
        <v>363</v>
      </c>
      <c r="F21" s="26" t="s">
        <v>346</v>
      </c>
      <c r="G21" s="38" t="s">
        <v>364</v>
      </c>
      <c r="H21" s="26" t="s">
        <v>326</v>
      </c>
      <c r="I21" s="26" t="s">
        <v>327</v>
      </c>
      <c r="J21" s="38" t="s">
        <v>365</v>
      </c>
    </row>
    <row r="22" ht="18.75" customHeight="1" spans="1:10">
      <c r="A22" s="282" t="s">
        <v>288</v>
      </c>
      <c r="B22" s="129"/>
      <c r="C22" s="26" t="s">
        <v>332</v>
      </c>
      <c r="D22" s="26" t="s">
        <v>333</v>
      </c>
      <c r="E22" s="38" t="s">
        <v>366</v>
      </c>
      <c r="F22" s="26" t="s">
        <v>309</v>
      </c>
      <c r="G22" s="38" t="s">
        <v>335</v>
      </c>
      <c r="H22" s="26" t="s">
        <v>326</v>
      </c>
      <c r="I22" s="26" t="s">
        <v>327</v>
      </c>
      <c r="J22" s="38" t="s">
        <v>367</v>
      </c>
    </row>
    <row r="23" ht="18.75" customHeight="1" spans="1:10">
      <c r="A23" s="282" t="s">
        <v>268</v>
      </c>
      <c r="B23" s="127" t="s">
        <v>368</v>
      </c>
      <c r="C23" s="26" t="s">
        <v>306</v>
      </c>
      <c r="D23" s="26" t="s">
        <v>307</v>
      </c>
      <c r="E23" s="38" t="s">
        <v>369</v>
      </c>
      <c r="F23" s="26" t="s">
        <v>309</v>
      </c>
      <c r="G23" s="38" t="s">
        <v>310</v>
      </c>
      <c r="H23" s="26" t="s">
        <v>311</v>
      </c>
      <c r="I23" s="26" t="s">
        <v>312</v>
      </c>
      <c r="J23" s="38" t="s">
        <v>313</v>
      </c>
    </row>
    <row r="24" ht="18.75" customHeight="1" spans="1:10">
      <c r="A24" s="282" t="s">
        <v>268</v>
      </c>
      <c r="B24" s="128"/>
      <c r="C24" s="26" t="s">
        <v>306</v>
      </c>
      <c r="D24" s="26" t="s">
        <v>317</v>
      </c>
      <c r="E24" s="38" t="s">
        <v>318</v>
      </c>
      <c r="F24" s="26" t="s">
        <v>309</v>
      </c>
      <c r="G24" s="38" t="s">
        <v>319</v>
      </c>
      <c r="H24" s="26" t="s">
        <v>320</v>
      </c>
      <c r="I24" s="26" t="s">
        <v>312</v>
      </c>
      <c r="J24" s="38" t="s">
        <v>370</v>
      </c>
    </row>
    <row r="25" ht="18.75" customHeight="1" spans="1:10">
      <c r="A25" s="282" t="s">
        <v>268</v>
      </c>
      <c r="B25" s="128"/>
      <c r="C25" s="26" t="s">
        <v>322</v>
      </c>
      <c r="D25" s="26" t="s">
        <v>323</v>
      </c>
      <c r="E25" s="38" t="s">
        <v>329</v>
      </c>
      <c r="F25" s="26" t="s">
        <v>309</v>
      </c>
      <c r="G25" s="38" t="s">
        <v>325</v>
      </c>
      <c r="H25" s="26" t="s">
        <v>326</v>
      </c>
      <c r="I25" s="26" t="s">
        <v>327</v>
      </c>
      <c r="J25" s="38" t="s">
        <v>371</v>
      </c>
    </row>
    <row r="26" ht="18.75" customHeight="1" spans="1:10">
      <c r="A26" s="282" t="s">
        <v>268</v>
      </c>
      <c r="B26" s="128"/>
      <c r="C26" s="26" t="s">
        <v>322</v>
      </c>
      <c r="D26" s="26" t="s">
        <v>323</v>
      </c>
      <c r="E26" s="38" t="s">
        <v>372</v>
      </c>
      <c r="F26" s="26" t="s">
        <v>309</v>
      </c>
      <c r="G26" s="38" t="s">
        <v>325</v>
      </c>
      <c r="H26" s="26" t="s">
        <v>326</v>
      </c>
      <c r="I26" s="26" t="s">
        <v>327</v>
      </c>
      <c r="J26" s="38" t="s">
        <v>373</v>
      </c>
    </row>
    <row r="27" ht="18.75" customHeight="1" spans="1:10">
      <c r="A27" s="282" t="s">
        <v>268</v>
      </c>
      <c r="B27" s="129"/>
      <c r="C27" s="26" t="s">
        <v>332</v>
      </c>
      <c r="D27" s="26" t="s">
        <v>333</v>
      </c>
      <c r="E27" s="38" t="s">
        <v>334</v>
      </c>
      <c r="F27" s="26" t="s">
        <v>309</v>
      </c>
      <c r="G27" s="38" t="s">
        <v>335</v>
      </c>
      <c r="H27" s="26" t="s">
        <v>326</v>
      </c>
      <c r="I27" s="26" t="s">
        <v>327</v>
      </c>
      <c r="J27" s="38" t="s">
        <v>336</v>
      </c>
    </row>
    <row r="28" ht="18.75" customHeight="1" spans="1:10">
      <c r="A28" s="282" t="s">
        <v>276</v>
      </c>
      <c r="B28" s="127" t="s">
        <v>374</v>
      </c>
      <c r="C28" s="26" t="s">
        <v>306</v>
      </c>
      <c r="D28" s="26" t="s">
        <v>307</v>
      </c>
      <c r="E28" s="38" t="s">
        <v>375</v>
      </c>
      <c r="F28" s="26" t="s">
        <v>309</v>
      </c>
      <c r="G28" s="38" t="s">
        <v>310</v>
      </c>
      <c r="H28" s="26" t="s">
        <v>311</v>
      </c>
      <c r="I28" s="26" t="s">
        <v>312</v>
      </c>
      <c r="J28" s="38" t="s">
        <v>376</v>
      </c>
    </row>
    <row r="29" ht="18.75" customHeight="1" spans="1:10">
      <c r="A29" s="282" t="s">
        <v>276</v>
      </c>
      <c r="B29" s="128"/>
      <c r="C29" s="26" t="s">
        <v>306</v>
      </c>
      <c r="D29" s="26" t="s">
        <v>357</v>
      </c>
      <c r="E29" s="38" t="s">
        <v>377</v>
      </c>
      <c r="F29" s="26" t="s">
        <v>309</v>
      </c>
      <c r="G29" s="38" t="s">
        <v>378</v>
      </c>
      <c r="H29" s="26" t="s">
        <v>379</v>
      </c>
      <c r="I29" s="26" t="s">
        <v>327</v>
      </c>
      <c r="J29" s="38" t="s">
        <v>380</v>
      </c>
    </row>
    <row r="30" ht="18.75" customHeight="1" spans="1:10">
      <c r="A30" s="282" t="s">
        <v>276</v>
      </c>
      <c r="B30" s="128"/>
      <c r="C30" s="26" t="s">
        <v>306</v>
      </c>
      <c r="D30" s="26" t="s">
        <v>317</v>
      </c>
      <c r="E30" s="38" t="s">
        <v>318</v>
      </c>
      <c r="F30" s="26" t="s">
        <v>309</v>
      </c>
      <c r="G30" s="38" t="s">
        <v>319</v>
      </c>
      <c r="H30" s="26" t="s">
        <v>320</v>
      </c>
      <c r="I30" s="26" t="s">
        <v>327</v>
      </c>
      <c r="J30" s="38" t="s">
        <v>344</v>
      </c>
    </row>
    <row r="31" ht="18.75" customHeight="1" spans="1:10">
      <c r="A31" s="282" t="s">
        <v>276</v>
      </c>
      <c r="B31" s="128"/>
      <c r="C31" s="26" t="s">
        <v>306</v>
      </c>
      <c r="D31" s="26" t="s">
        <v>307</v>
      </c>
      <c r="E31" s="38" t="s">
        <v>345</v>
      </c>
      <c r="F31" s="26" t="s">
        <v>346</v>
      </c>
      <c r="G31" s="38" t="s">
        <v>381</v>
      </c>
      <c r="H31" s="26" t="s">
        <v>382</v>
      </c>
      <c r="I31" s="26" t="s">
        <v>312</v>
      </c>
      <c r="J31" s="38" t="s">
        <v>383</v>
      </c>
    </row>
    <row r="32" ht="18.75" customHeight="1" spans="1:10">
      <c r="A32" s="282" t="s">
        <v>276</v>
      </c>
      <c r="B32" s="128"/>
      <c r="C32" s="26" t="s">
        <v>322</v>
      </c>
      <c r="D32" s="26" t="s">
        <v>323</v>
      </c>
      <c r="E32" s="38" t="s">
        <v>384</v>
      </c>
      <c r="F32" s="26" t="s">
        <v>309</v>
      </c>
      <c r="G32" s="38" t="s">
        <v>325</v>
      </c>
      <c r="H32" s="26" t="s">
        <v>326</v>
      </c>
      <c r="I32" s="26" t="s">
        <v>327</v>
      </c>
      <c r="J32" s="38" t="s">
        <v>385</v>
      </c>
    </row>
    <row r="33" ht="18.75" customHeight="1" spans="1:10">
      <c r="A33" s="282" t="s">
        <v>276</v>
      </c>
      <c r="B33" s="129"/>
      <c r="C33" s="26" t="s">
        <v>332</v>
      </c>
      <c r="D33" s="26" t="s">
        <v>333</v>
      </c>
      <c r="E33" s="38" t="s">
        <v>386</v>
      </c>
      <c r="F33" s="26" t="s">
        <v>309</v>
      </c>
      <c r="G33" s="38" t="s">
        <v>387</v>
      </c>
      <c r="H33" s="26" t="s">
        <v>326</v>
      </c>
      <c r="I33" s="26" t="s">
        <v>327</v>
      </c>
      <c r="J33" s="38" t="s">
        <v>388</v>
      </c>
    </row>
    <row r="34" ht="18.75" customHeight="1" spans="1:10">
      <c r="A34" s="282" t="s">
        <v>271</v>
      </c>
      <c r="B34" s="127" t="s">
        <v>389</v>
      </c>
      <c r="C34" s="26" t="s">
        <v>306</v>
      </c>
      <c r="D34" s="26" t="s">
        <v>307</v>
      </c>
      <c r="E34" s="38" t="s">
        <v>390</v>
      </c>
      <c r="F34" s="26" t="s">
        <v>309</v>
      </c>
      <c r="G34" s="38" t="s">
        <v>391</v>
      </c>
      <c r="H34" s="26" t="s">
        <v>392</v>
      </c>
      <c r="I34" s="26" t="s">
        <v>312</v>
      </c>
      <c r="J34" s="38" t="s">
        <v>393</v>
      </c>
    </row>
    <row r="35" ht="18.75" customHeight="1" spans="1:10">
      <c r="A35" s="282" t="s">
        <v>271</v>
      </c>
      <c r="B35" s="128"/>
      <c r="C35" s="26" t="s">
        <v>306</v>
      </c>
      <c r="D35" s="26" t="s">
        <v>307</v>
      </c>
      <c r="E35" s="38" t="s">
        <v>394</v>
      </c>
      <c r="F35" s="26" t="s">
        <v>309</v>
      </c>
      <c r="G35" s="38" t="s">
        <v>395</v>
      </c>
      <c r="H35" s="26" t="s">
        <v>315</v>
      </c>
      <c r="I35" s="26" t="s">
        <v>312</v>
      </c>
      <c r="J35" s="38" t="s">
        <v>396</v>
      </c>
    </row>
    <row r="36" ht="18.75" customHeight="1" spans="1:10">
      <c r="A36" s="282" t="s">
        <v>271</v>
      </c>
      <c r="B36" s="128"/>
      <c r="C36" s="26" t="s">
        <v>306</v>
      </c>
      <c r="D36" s="26" t="s">
        <v>317</v>
      </c>
      <c r="E36" s="38" t="s">
        <v>318</v>
      </c>
      <c r="F36" s="26" t="s">
        <v>309</v>
      </c>
      <c r="G36" s="38" t="s">
        <v>319</v>
      </c>
      <c r="H36" s="26" t="s">
        <v>320</v>
      </c>
      <c r="I36" s="26" t="s">
        <v>312</v>
      </c>
      <c r="J36" s="38" t="s">
        <v>397</v>
      </c>
    </row>
    <row r="37" ht="18.75" customHeight="1" spans="1:10">
      <c r="A37" s="282" t="s">
        <v>271</v>
      </c>
      <c r="B37" s="128"/>
      <c r="C37" s="26" t="s">
        <v>322</v>
      </c>
      <c r="D37" s="26" t="s">
        <v>323</v>
      </c>
      <c r="E37" s="38" t="s">
        <v>329</v>
      </c>
      <c r="F37" s="26" t="s">
        <v>309</v>
      </c>
      <c r="G37" s="38" t="s">
        <v>330</v>
      </c>
      <c r="H37" s="26" t="s">
        <v>326</v>
      </c>
      <c r="I37" s="26" t="s">
        <v>327</v>
      </c>
      <c r="J37" s="38" t="s">
        <v>398</v>
      </c>
    </row>
    <row r="38" ht="18.75" customHeight="1" spans="1:10">
      <c r="A38" s="282" t="s">
        <v>271</v>
      </c>
      <c r="B38" s="129"/>
      <c r="C38" s="26" t="s">
        <v>332</v>
      </c>
      <c r="D38" s="26" t="s">
        <v>333</v>
      </c>
      <c r="E38" s="38" t="s">
        <v>399</v>
      </c>
      <c r="F38" s="26" t="s">
        <v>309</v>
      </c>
      <c r="G38" s="38" t="s">
        <v>335</v>
      </c>
      <c r="H38" s="26" t="s">
        <v>326</v>
      </c>
      <c r="I38" s="26" t="s">
        <v>327</v>
      </c>
      <c r="J38" s="38" t="s">
        <v>400</v>
      </c>
    </row>
    <row r="39" ht="18.75" customHeight="1" spans="1:10">
      <c r="A39" s="282" t="s">
        <v>274</v>
      </c>
      <c r="B39" s="26" t="s">
        <v>401</v>
      </c>
      <c r="C39" s="26" t="s">
        <v>306</v>
      </c>
      <c r="D39" s="26" t="s">
        <v>307</v>
      </c>
      <c r="E39" s="38" t="s">
        <v>402</v>
      </c>
      <c r="F39" s="26" t="s">
        <v>309</v>
      </c>
      <c r="G39" s="38" t="s">
        <v>339</v>
      </c>
      <c r="H39" s="26" t="s">
        <v>311</v>
      </c>
      <c r="I39" s="26" t="s">
        <v>312</v>
      </c>
      <c r="J39" s="38" t="s">
        <v>403</v>
      </c>
    </row>
    <row r="40" ht="18.75" customHeight="1" spans="1:10">
      <c r="A40" s="282" t="s">
        <v>274</v>
      </c>
      <c r="B40" s="26"/>
      <c r="C40" s="26" t="s">
        <v>306</v>
      </c>
      <c r="D40" s="26" t="s">
        <v>317</v>
      </c>
      <c r="E40" s="38" t="s">
        <v>318</v>
      </c>
      <c r="F40" s="26" t="s">
        <v>309</v>
      </c>
      <c r="G40" s="38" t="s">
        <v>319</v>
      </c>
      <c r="H40" s="26" t="s">
        <v>343</v>
      </c>
      <c r="I40" s="26" t="s">
        <v>312</v>
      </c>
      <c r="J40" s="38" t="s">
        <v>404</v>
      </c>
    </row>
    <row r="41" ht="18.75" customHeight="1" spans="1:10">
      <c r="A41" s="282" t="s">
        <v>274</v>
      </c>
      <c r="B41" s="26" t="s">
        <v>401</v>
      </c>
      <c r="C41" s="26" t="s">
        <v>322</v>
      </c>
      <c r="D41" s="26" t="s">
        <v>323</v>
      </c>
      <c r="E41" s="38" t="s">
        <v>405</v>
      </c>
      <c r="F41" s="26" t="s">
        <v>309</v>
      </c>
      <c r="G41" s="38" t="s">
        <v>330</v>
      </c>
      <c r="H41" s="26" t="s">
        <v>326</v>
      </c>
      <c r="I41" s="26" t="s">
        <v>327</v>
      </c>
      <c r="J41" s="38" t="s">
        <v>406</v>
      </c>
    </row>
    <row r="42" ht="18.75" customHeight="1" spans="1:10">
      <c r="A42" s="282" t="s">
        <v>274</v>
      </c>
      <c r="B42" s="26" t="s">
        <v>401</v>
      </c>
      <c r="C42" s="26" t="s">
        <v>322</v>
      </c>
      <c r="D42" s="26" t="s">
        <v>323</v>
      </c>
      <c r="E42" s="38" t="s">
        <v>329</v>
      </c>
      <c r="F42" s="26" t="s">
        <v>407</v>
      </c>
      <c r="G42" s="38" t="s">
        <v>330</v>
      </c>
      <c r="H42" s="26" t="s">
        <v>326</v>
      </c>
      <c r="I42" s="26" t="s">
        <v>327</v>
      </c>
      <c r="J42" s="38" t="s">
        <v>408</v>
      </c>
    </row>
    <row r="43" ht="18.75" customHeight="1" spans="1:10">
      <c r="A43" s="282" t="s">
        <v>274</v>
      </c>
      <c r="B43" s="26" t="s">
        <v>401</v>
      </c>
      <c r="C43" s="26" t="s">
        <v>332</v>
      </c>
      <c r="D43" s="26" t="s">
        <v>333</v>
      </c>
      <c r="E43" s="38" t="s">
        <v>334</v>
      </c>
      <c r="F43" s="26" t="s">
        <v>309</v>
      </c>
      <c r="G43" s="38" t="s">
        <v>409</v>
      </c>
      <c r="H43" s="26" t="s">
        <v>326</v>
      </c>
      <c r="I43" s="26" t="s">
        <v>327</v>
      </c>
      <c r="J43" s="38" t="s">
        <v>410</v>
      </c>
    </row>
    <row r="44" ht="18.75" customHeight="1" spans="1:10">
      <c r="A44" s="282" t="s">
        <v>280</v>
      </c>
      <c r="B44" s="26" t="s">
        <v>411</v>
      </c>
      <c r="C44" s="26" t="s">
        <v>306</v>
      </c>
      <c r="D44" s="26" t="s">
        <v>307</v>
      </c>
      <c r="E44" s="38" t="s">
        <v>412</v>
      </c>
      <c r="F44" s="26" t="s">
        <v>309</v>
      </c>
      <c r="G44" s="38" t="s">
        <v>413</v>
      </c>
      <c r="H44" s="26" t="s">
        <v>414</v>
      </c>
      <c r="I44" s="26" t="s">
        <v>312</v>
      </c>
      <c r="J44" s="38" t="s">
        <v>415</v>
      </c>
    </row>
    <row r="45" ht="18.75" customHeight="1" spans="1:10">
      <c r="A45" s="282" t="s">
        <v>280</v>
      </c>
      <c r="B45" s="26" t="s">
        <v>411</v>
      </c>
      <c r="C45" s="26" t="s">
        <v>306</v>
      </c>
      <c r="D45" s="26" t="s">
        <v>357</v>
      </c>
      <c r="E45" s="38" t="s">
        <v>416</v>
      </c>
      <c r="F45" s="26" t="s">
        <v>309</v>
      </c>
      <c r="G45" s="38" t="s">
        <v>417</v>
      </c>
      <c r="H45" s="26" t="s">
        <v>418</v>
      </c>
      <c r="I45" s="26" t="s">
        <v>312</v>
      </c>
      <c r="J45" s="38" t="s">
        <v>419</v>
      </c>
    </row>
    <row r="46" ht="18.75" customHeight="1" spans="1:10">
      <c r="A46" s="282" t="s">
        <v>280</v>
      </c>
      <c r="B46" s="26" t="s">
        <v>411</v>
      </c>
      <c r="C46" s="26" t="s">
        <v>306</v>
      </c>
      <c r="D46" s="26" t="s">
        <v>317</v>
      </c>
      <c r="E46" s="38" t="s">
        <v>318</v>
      </c>
      <c r="F46" s="26" t="s">
        <v>407</v>
      </c>
      <c r="G46" s="38" t="s">
        <v>319</v>
      </c>
      <c r="H46" s="26" t="s">
        <v>320</v>
      </c>
      <c r="I46" s="26" t="s">
        <v>327</v>
      </c>
      <c r="J46" s="38" t="s">
        <v>420</v>
      </c>
    </row>
    <row r="47" ht="18.75" customHeight="1" spans="1:10">
      <c r="A47" s="282" t="s">
        <v>280</v>
      </c>
      <c r="B47" s="26" t="s">
        <v>411</v>
      </c>
      <c r="C47" s="26" t="s">
        <v>306</v>
      </c>
      <c r="D47" s="26" t="s">
        <v>421</v>
      </c>
      <c r="E47" s="38" t="s">
        <v>422</v>
      </c>
      <c r="F47" s="26" t="s">
        <v>346</v>
      </c>
      <c r="G47" s="38" t="s">
        <v>423</v>
      </c>
      <c r="H47" s="26" t="s">
        <v>348</v>
      </c>
      <c r="I47" s="26" t="s">
        <v>312</v>
      </c>
      <c r="J47" s="38" t="s">
        <v>424</v>
      </c>
    </row>
    <row r="48" ht="18.75" customHeight="1" spans="1:10">
      <c r="A48" s="282" t="s">
        <v>280</v>
      </c>
      <c r="B48" s="26" t="s">
        <v>411</v>
      </c>
      <c r="C48" s="26" t="s">
        <v>322</v>
      </c>
      <c r="D48" s="26" t="s">
        <v>323</v>
      </c>
      <c r="E48" s="38" t="s">
        <v>425</v>
      </c>
      <c r="F48" s="26" t="s">
        <v>309</v>
      </c>
      <c r="G48" s="38" t="s">
        <v>325</v>
      </c>
      <c r="H48" s="26" t="s">
        <v>326</v>
      </c>
      <c r="I48" s="26" t="s">
        <v>327</v>
      </c>
      <c r="J48" s="38" t="s">
        <v>426</v>
      </c>
    </row>
    <row r="49" ht="18.75" customHeight="1" spans="1:10">
      <c r="A49" s="282" t="s">
        <v>280</v>
      </c>
      <c r="B49" s="26" t="s">
        <v>411</v>
      </c>
      <c r="C49" s="26" t="s">
        <v>332</v>
      </c>
      <c r="D49" s="26" t="s">
        <v>333</v>
      </c>
      <c r="E49" s="38" t="s">
        <v>427</v>
      </c>
      <c r="F49" s="26" t="s">
        <v>309</v>
      </c>
      <c r="G49" s="38" t="s">
        <v>335</v>
      </c>
      <c r="H49" s="26" t="s">
        <v>326</v>
      </c>
      <c r="I49" s="26" t="s">
        <v>327</v>
      </c>
      <c r="J49" s="38" t="s">
        <v>400</v>
      </c>
    </row>
    <row r="50" ht="18.75" customHeight="1" spans="1:10">
      <c r="A50" s="282" t="s">
        <v>284</v>
      </c>
      <c r="B50" s="26" t="s">
        <v>428</v>
      </c>
      <c r="C50" s="26" t="s">
        <v>306</v>
      </c>
      <c r="D50" s="26" t="s">
        <v>307</v>
      </c>
      <c r="E50" s="38" t="s">
        <v>308</v>
      </c>
      <c r="F50" s="26" t="s">
        <v>309</v>
      </c>
      <c r="G50" s="38" t="s">
        <v>429</v>
      </c>
      <c r="H50" s="26" t="s">
        <v>311</v>
      </c>
      <c r="I50" s="26" t="s">
        <v>312</v>
      </c>
      <c r="J50" s="38" t="s">
        <v>313</v>
      </c>
    </row>
    <row r="51" ht="18.75" customHeight="1" spans="1:10">
      <c r="A51" s="282" t="s">
        <v>284</v>
      </c>
      <c r="B51" s="26" t="s">
        <v>428</v>
      </c>
      <c r="C51" s="26" t="s">
        <v>306</v>
      </c>
      <c r="D51" s="26" t="s">
        <v>317</v>
      </c>
      <c r="E51" s="38" t="s">
        <v>318</v>
      </c>
      <c r="F51" s="26" t="s">
        <v>309</v>
      </c>
      <c r="G51" s="38" t="s">
        <v>319</v>
      </c>
      <c r="H51" s="26" t="s">
        <v>326</v>
      </c>
      <c r="I51" s="26" t="s">
        <v>327</v>
      </c>
      <c r="J51" s="38" t="s">
        <v>430</v>
      </c>
    </row>
    <row r="52" ht="18.75" customHeight="1" spans="1:10">
      <c r="A52" s="282" t="s">
        <v>284</v>
      </c>
      <c r="B52" s="26" t="s">
        <v>428</v>
      </c>
      <c r="C52" s="26" t="s">
        <v>306</v>
      </c>
      <c r="D52" s="26" t="s">
        <v>317</v>
      </c>
      <c r="E52" s="38" t="s">
        <v>431</v>
      </c>
      <c r="F52" s="26" t="s">
        <v>309</v>
      </c>
      <c r="G52" s="38" t="s">
        <v>339</v>
      </c>
      <c r="H52" s="26" t="s">
        <v>326</v>
      </c>
      <c r="I52" s="26" t="s">
        <v>327</v>
      </c>
      <c r="J52" s="38" t="s">
        <v>344</v>
      </c>
    </row>
    <row r="53" ht="18.75" customHeight="1" spans="1:10">
      <c r="A53" s="282" t="s">
        <v>284</v>
      </c>
      <c r="B53" s="26" t="s">
        <v>428</v>
      </c>
      <c r="C53" s="26" t="s">
        <v>322</v>
      </c>
      <c r="D53" s="26" t="s">
        <v>323</v>
      </c>
      <c r="E53" s="38" t="s">
        <v>432</v>
      </c>
      <c r="F53" s="26" t="s">
        <v>309</v>
      </c>
      <c r="G53" s="38" t="s">
        <v>335</v>
      </c>
      <c r="H53" s="26" t="s">
        <v>326</v>
      </c>
      <c r="I53" s="26" t="s">
        <v>327</v>
      </c>
      <c r="J53" s="38" t="s">
        <v>433</v>
      </c>
    </row>
    <row r="54" ht="18.75" customHeight="1" spans="1:10">
      <c r="A54" s="282" t="s">
        <v>284</v>
      </c>
      <c r="B54" s="26" t="s">
        <v>428</v>
      </c>
      <c r="C54" s="26" t="s">
        <v>332</v>
      </c>
      <c r="D54" s="26" t="s">
        <v>333</v>
      </c>
      <c r="E54" s="38" t="s">
        <v>334</v>
      </c>
      <c r="F54" s="26" t="s">
        <v>309</v>
      </c>
      <c r="G54" s="38" t="s">
        <v>335</v>
      </c>
      <c r="H54" s="26" t="s">
        <v>326</v>
      </c>
      <c r="I54" s="26" t="s">
        <v>327</v>
      </c>
      <c r="J54" s="38" t="s">
        <v>336</v>
      </c>
    </row>
  </sheetData>
  <mergeCells count="20">
    <mergeCell ref="A2:J2"/>
    <mergeCell ref="A3:H3"/>
    <mergeCell ref="A7:A12"/>
    <mergeCell ref="A13:A17"/>
    <mergeCell ref="A18:A22"/>
    <mergeCell ref="A23:A27"/>
    <mergeCell ref="A28:A33"/>
    <mergeCell ref="A34:A38"/>
    <mergeCell ref="A39:A43"/>
    <mergeCell ref="A44:A49"/>
    <mergeCell ref="A50:A54"/>
    <mergeCell ref="B7:B12"/>
    <mergeCell ref="B13:B17"/>
    <mergeCell ref="B18:B22"/>
    <mergeCell ref="B23:B27"/>
    <mergeCell ref="B28:B33"/>
    <mergeCell ref="B34:B38"/>
    <mergeCell ref="B39:B43"/>
    <mergeCell ref="B44:B49"/>
    <mergeCell ref="B50:B54"/>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2025-03-14T01:55:00Z</dcterms:created>
  <dcterms:modified xsi:type="dcterms:W3CDTF">2025-03-14T08:46:15Z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2052-12.1.0.17145</vt:lpwstr>
  </property>
  <property fmtid="{D5CDD505-2E9C-101B-9397-08002B2CF9AE}" pid="3" name="ICV">
    <vt:lpwstr>1F2F58F5ECD24265B7D2538EC5F42F1D_12</vt:lpwstr>
  </property>
</Properties>
</file>