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<sst xmlns="http://schemas.openxmlformats.org/spreadsheetml/2006/main" count="1386" uniqueCount="482">
  <si>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</si>
  <si>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</si>
  <si>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</si>
  <si>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</si>
  <si>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</si>
  <si>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</si>
  <si>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</si>
  <si>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</si>
  <si>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</si>
  <si>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</si>
  <si>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</si>
  <si>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</si>
  <si>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</si>
  <si>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</si>
  <si>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</si>
  <si>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</si>
  <si>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</si>
  <si>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</si>
  <si>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</si>
  <si>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</si>
  <si>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</si>
  <si>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</si>
  <si>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</si>
  <si>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</si>
  <si>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</si>
  <si>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</si>
  <si>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</si>
  <si>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</si>
  <si>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</si>
  <si>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</si>
  <si>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</si>
  <si>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</si>
  <si>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</si>
  <si>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</si>
  <si>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</si>
  <si>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</si>
  <si>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</si>
  <si>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</si>
  <si>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</si>
  <si>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</si>
  <si>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</si>
  <si>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</si>
  <si>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</si>
  <si>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</si>
  <si>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</si>
  <si>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</si>
  <si>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</si>
  <si>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</si>
  <si>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</si>
  <si>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</si>
  <si>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</si>
  <si>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</si>
  <si>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</si>
  <si>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</si>
  <si>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</si>
  <si>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</si>
  <si>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</si>
  <si>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</si>
  <si>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</si>
  <si>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</si>
  <si>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</si>
  <si>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</si>
  <si>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</si>
  <si>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</si>
  <si>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</si>
  <si>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</si>
  <si>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</si>
  <si>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</si>
  <si>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</si>
  <si>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</si>
  <si>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105025</t>
  </si>
  <si>
    <t>永德县崇岗乡中心校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</si>
  <si>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</si>
  <si>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</si>
  <si>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</si>
  <si>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</si>
  <si>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</si>
  <si>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</si>
  <si>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</si>
  <si>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</si>
  <si>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</si>
  <si>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</si>
  <si>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</si>
  <si>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</si>
  <si>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205</t>
  </si>
  <si>
    <t>教育支出</t>
  </si>
  <si>
    <t>20502</t>
  </si>
  <si>
    <t>普通教育</t>
  </si>
  <si>
    <t>2050201</t>
  </si>
  <si>
    <t>学前教育</t>
  </si>
  <si>
    <t>2050202</t>
  </si>
  <si>
    <t>小学教育</t>
  </si>
  <si>
    <t>20507</t>
  </si>
  <si>
    <t>特殊教育</t>
  </si>
  <si>
    <t>2050701</t>
  </si>
  <si>
    <t>特殊学校教育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</si>
  <si>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</si>
  <si>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</si>
  <si>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</si>
  <si>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</si>
  <si>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</si>
  <si>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</si>
  <si>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</si>
  <si>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</si>
  <si>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</si>
  <si>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</si>
  <si>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</si>
  <si>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</si>
  <si>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</si>
  <si>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</si>
  <si>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</si>
  <si>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</si>
  <si>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</si>
  <si>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</si>
  <si>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</si>
  <si>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</si>
  <si>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</si>
  <si>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</si>
  <si>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</si>
  <si>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</si>
  <si>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</si>
  <si>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</si>
  <si>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</si>
  <si>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</si>
  <si>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</si>
  <si>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</si>
  <si>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</si>
  <si>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</si>
  <si>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</si>
  <si>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</si>
  <si>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</si>
  <si>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</si>
  <si>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</si>
  <si>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</si>
  <si>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</si>
  <si>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</si>
  <si>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</si>
  <si>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</si>
  <si>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</si>
  <si>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</si>
  <si>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</si>
  <si>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</si>
  <si>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</si>
  <si>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</si>
  <si>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</si>
  <si>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</si>
  <si>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</si>
  <si>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</si>
  <si>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</si>
  <si>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</si>
  <si>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</si>
  <si>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</si>
  <si>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</si>
  <si>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</si>
  <si>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</si>
  <si>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</si>
  <si>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</si>
  <si>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</si>
  <si>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</si>
  <si>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</si>
  <si>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</si>
  <si>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</si>
  <si>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</si>
  <si>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</si>
  <si>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</si>
  <si>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</si>
  <si>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</si>
  <si>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</si>
  <si>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</si>
  <si>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</si>
  <si>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</si>
  <si>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</si>
  <si>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</si>
  <si>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</si>
  <si>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</si>
  <si>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</si>
  <si>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</si>
  <si>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</si>
  <si>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</si>
  <si>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</si>
  <si>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</si>
  <si>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</si>
  <si>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</si>
  <si>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本单位无此公开事项，故公开表为空表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</si>
  <si>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</si>
  <si>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</si>
  <si>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</si>
  <si>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</si>
  <si>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</si>
  <si>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</si>
  <si>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</si>
  <si>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</si>
  <si>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</si>
  <si>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</si>
  <si>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</si>
  <si>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</si>
  <si>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</si>
  <si>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</si>
  <si>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</si>
  <si>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</si>
  <si>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</si>
  <si>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</si>
  <si>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530923210000000019441</t>
  </si>
  <si>
    <t>事业单位工资支出</t>
  </si>
  <si>
    <t>30101</t>
  </si>
  <si>
    <t>基本工资</t>
  </si>
  <si>
    <t>30102</t>
  </si>
  <si>
    <t>津贴补贴</t>
  </si>
  <si>
    <t>2130104</t>
  </si>
  <si>
    <t>事业运行</t>
  </si>
  <si>
    <t>530923231100001417373</t>
  </si>
  <si>
    <t>集中连片乡村教师生活补助</t>
  </si>
  <si>
    <t>530923231100001417357</t>
  </si>
  <si>
    <t>事业人员参照公务员规范后绩效奖</t>
  </si>
  <si>
    <t>30107</t>
  </si>
  <si>
    <t>绩效工资</t>
  </si>
  <si>
    <t>530923210000000019442</t>
  </si>
  <si>
    <t>社会保障缴费</t>
  </si>
  <si>
    <t>30108</t>
  </si>
  <si>
    <t>机关事业单位基本养老保险缴费</t>
  </si>
  <si>
    <t>2080506</t>
  </si>
  <si>
    <t>机关事业单位职业年金缴费支出</t>
  </si>
  <si>
    <t>30109</t>
  </si>
  <si>
    <t>职业年金缴费</t>
  </si>
  <si>
    <t>2101101</t>
  </si>
  <si>
    <t>行政单位医疗</t>
  </si>
  <si>
    <t>30110</t>
  </si>
  <si>
    <t>职工基本医疗保险缴费</t>
  </si>
  <si>
    <t>30112</t>
  </si>
  <si>
    <t>其他社会保障缴费</t>
  </si>
  <si>
    <t>530923210000000019443</t>
  </si>
  <si>
    <t>30113</t>
  </si>
  <si>
    <t>530923231100001290197</t>
  </si>
  <si>
    <t>编外人员工资支出</t>
  </si>
  <si>
    <t>30199</t>
  </si>
  <si>
    <t>其他工资福利支出</t>
  </si>
  <si>
    <t>530923221100000448231</t>
  </si>
  <si>
    <t>工会经费</t>
  </si>
  <si>
    <t>30228</t>
  </si>
  <si>
    <t>530923210000000019448</t>
  </si>
  <si>
    <t>离退休公用经费</t>
  </si>
  <si>
    <t>30299</t>
  </si>
  <si>
    <t>其他商品和服务支出</t>
  </si>
  <si>
    <t>530923210000000019785</t>
  </si>
  <si>
    <t>退休费</t>
  </si>
  <si>
    <t>30302</t>
  </si>
  <si>
    <t>530923231100001338377</t>
  </si>
  <si>
    <t>机关事业单位职工及军人抚恤补助</t>
  </si>
  <si>
    <t>30305</t>
  </si>
  <si>
    <t>生活补助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</si>
  <si>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</si>
  <si>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</si>
  <si>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</si>
  <si>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</si>
  <si>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</si>
  <si>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</si>
  <si>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</si>
  <si>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2025年“三代”税款手续费专项经费</t>
  </si>
  <si>
    <t>事业发展类</t>
  </si>
  <si>
    <t>530923251100003784266</t>
  </si>
  <si>
    <t>30201</t>
  </si>
  <si>
    <t>办公费</t>
  </si>
  <si>
    <t>2025年公办幼儿园（含学前班）生均公用经费</t>
  </si>
  <si>
    <t>530923251100003775923</t>
  </si>
  <si>
    <t>2025年教辅材料专项经费</t>
  </si>
  <si>
    <t>530923251100003776309</t>
  </si>
  <si>
    <t>2025年课后服务资金</t>
  </si>
  <si>
    <t>530923251100003775529</t>
  </si>
  <si>
    <t>2025年食堂伙食费专项资金</t>
  </si>
  <si>
    <t>530923251100003776009</t>
  </si>
  <si>
    <t>30308</t>
  </si>
  <si>
    <t>助学金</t>
  </si>
  <si>
    <t>2025年学前教育（县级）资助经费</t>
  </si>
  <si>
    <t>民生类</t>
  </si>
  <si>
    <t>530923251100003973048</t>
  </si>
  <si>
    <t>2025年学生校服专项经费</t>
  </si>
  <si>
    <t>530923251100003776212</t>
  </si>
  <si>
    <t>30218</t>
  </si>
  <si>
    <t>专用材料费</t>
  </si>
  <si>
    <t>2025年义务教育（县级）公用经费</t>
  </si>
  <si>
    <t>530923251100003775821</t>
  </si>
  <si>
    <t>2025年义务教育家庭经济困难学生（县级）生活补助经费</t>
  </si>
  <si>
    <t>530923251100003972610</t>
  </si>
  <si>
    <t>课后延时服务经费</t>
  </si>
  <si>
    <t>530923241100002312103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</si>
  <si>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</si>
  <si>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</si>
  <si>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</si>
  <si>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</si>
  <si>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</si>
  <si>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</si>
  <si>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</si>
  <si>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</si>
  <si>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</si>
  <si>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</si>
  <si>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</si>
  <si>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通过上缴个人所得税费，国家税务局返还手续费，用于开展教育教学工作及办理税务工作材料。</t>
  </si>
  <si>
    <t>产出指标</t>
  </si>
  <si>
    <t>数量指标</t>
  </si>
  <si>
    <t>获补学校数</t>
  </si>
  <si>
    <t>=</t>
  </si>
  <si>
    <t>10</t>
  </si>
  <si>
    <t>所</t>
  </si>
  <si>
    <t>定量指标</t>
  </si>
  <si>
    <t>反映获补学校数</t>
  </si>
  <si>
    <t>质量指标</t>
  </si>
  <si>
    <t>兑现学校准确率</t>
  </si>
  <si>
    <t>100</t>
  </si>
  <si>
    <t>%</t>
  </si>
  <si>
    <t>反映兑现学校准确率</t>
  </si>
  <si>
    <t>时效指标</t>
  </si>
  <si>
    <t>资金到位率</t>
  </si>
  <si>
    <t>反映资金到位率</t>
  </si>
  <si>
    <t>成本指标</t>
  </si>
  <si>
    <t>经济成本指标</t>
  </si>
  <si>
    <t>反映成本代扣税款的2%支付手续费</t>
  </si>
  <si>
    <t>效益指标</t>
  </si>
  <si>
    <t>社会效益</t>
  </si>
  <si>
    <t>个税手续费政策知晓率</t>
  </si>
  <si>
    <t>&gt;=</t>
  </si>
  <si>
    <t>95</t>
  </si>
  <si>
    <t>反映个税手续费政策知晓率</t>
  </si>
  <si>
    <t>满意度指标</t>
  </si>
  <si>
    <t>服务对象满意度</t>
  </si>
  <si>
    <t>受益学校满意度</t>
  </si>
  <si>
    <t>反映受益学校满意度</t>
  </si>
  <si>
    <t>目标1.对家庭经济困难儿童、孤儿和残疾儿童入园给以资助，维护教育公平，全面提升学前教育的整体水平。
目标2.落实资助资金，确保资助政策落实到位。
目标3.加大力度宣传学前教育资助政策体系，使这项惠民政策家喻户晓、深入人心。满意度≥80%。</t>
  </si>
  <si>
    <t>在校幼儿学生数</t>
  </si>
  <si>
    <t>1075</t>
  </si>
  <si>
    <t>人</t>
  </si>
  <si>
    <t>反映在校幼儿学生情况</t>
  </si>
  <si>
    <t>学前教育学生覆盖率</t>
  </si>
  <si>
    <t>反映学前教育补助学生覆盖情况</t>
  </si>
  <si>
    <t>补助资金当年到位率</t>
  </si>
  <si>
    <t>反映补助资金当年到位情况</t>
  </si>
  <si>
    <t>300</t>
  </si>
  <si>
    <t>元/学年</t>
  </si>
  <si>
    <t>反映补助标准</t>
  </si>
  <si>
    <t>学前3年毛入园率</t>
  </si>
  <si>
    <t>99</t>
  </si>
  <si>
    <t>反映学前3年毛入园率情况</t>
  </si>
  <si>
    <t>幼儿及家长满意度</t>
  </si>
  <si>
    <t>反映幼儿及家长满意度情况</t>
  </si>
  <si>
    <t>通过食堂伙食费纳入预算管理，有效促进学校食堂管理和食堂安全，保障学生营养膳食，提高学生身体素质，保障资金安全，提高资金使用效益。</t>
  </si>
  <si>
    <t>学校食堂就餐人数</t>
  </si>
  <si>
    <t>2397</t>
  </si>
  <si>
    <t>反映学校食堂就餐人数</t>
  </si>
  <si>
    <t>伙食费收支公示率</t>
  </si>
  <si>
    <t>反映伙食费收支公示率</t>
  </si>
  <si>
    <t>食堂伙食费兑付率</t>
  </si>
  <si>
    <t>反映食堂伙食费兑付率</t>
  </si>
  <si>
    <t>675</t>
  </si>
  <si>
    <t>元/学期</t>
  </si>
  <si>
    <t>反映收费标准</t>
  </si>
  <si>
    <t>食堂就餐伙食质量</t>
  </si>
  <si>
    <t>良好</t>
  </si>
  <si>
    <t>定性指标</t>
  </si>
  <si>
    <t>反映食堂就餐伙食质量</t>
  </si>
  <si>
    <t>受益学生和家长满意度</t>
  </si>
  <si>
    <t>反映受益学生和家长满意度</t>
  </si>
  <si>
    <t>认真落实上级相关补助政策，按时把补助资金发放到困难学生手中，确保全乡义务教育阶段小学入学率达100%，不因贫困而失学，有效保证我乡教育教学水平稳步增长。</t>
  </si>
  <si>
    <t>小学阶段在校学生数</t>
  </si>
  <si>
    <t>2656</t>
  </si>
  <si>
    <t>反映小学阶段在校学生数</t>
  </si>
  <si>
    <t>资金足额拨付率</t>
  </si>
  <si>
    <t>反映资金足额拨付情况</t>
  </si>
  <si>
    <t>资金拨付及时率</t>
  </si>
  <si>
    <t>反映资金拨付及时情况</t>
  </si>
  <si>
    <t>1250</t>
  </si>
  <si>
    <t>控辍保学巩固率</t>
  </si>
  <si>
    <t>反映控辍保学巩固情况</t>
  </si>
  <si>
    <t>受助学生满意度</t>
  </si>
  <si>
    <t>反映受助学生满意度情况</t>
  </si>
  <si>
    <t>通过合理配置公用经费，提升学校运转水平、确保学校各项工作顺利开展。加强教师培训和教育资源建设，确保本单位义务教育阶段辖区学校能正常运转，学校硬件设施设备得到改善，教学质量逐年提升。</t>
  </si>
  <si>
    <t>义务教育阶段小学在校学生数</t>
  </si>
  <si>
    <t>2642</t>
  </si>
  <si>
    <t>反映义务教育阶段小学在校学生数</t>
  </si>
  <si>
    <t>义务教育阶段小学寄宿学生数</t>
  </si>
  <si>
    <t>反映义务教育阶段小学寄宿学生数</t>
  </si>
  <si>
    <t>随班就读、送教上门学生数</t>
  </si>
  <si>
    <t>14</t>
  </si>
  <si>
    <t>反映随班就读、送教上门学生数</t>
  </si>
  <si>
    <t>小学不足100人补充人数</t>
  </si>
  <si>
    <t>51</t>
  </si>
  <si>
    <t>反映小学不足100人补充人数</t>
  </si>
  <si>
    <t>义务教育阶段学生补助覆盖率</t>
  </si>
  <si>
    <t>反映义务教育阶段学生补助覆盖率</t>
  </si>
  <si>
    <t>反映补助资金当年到位率</t>
  </si>
  <si>
    <t>社会成本指标</t>
  </si>
  <si>
    <t>720</t>
  </si>
  <si>
    <t>学生、家长对政策的知晓率</t>
  </si>
  <si>
    <t>反映学生、家长对政策的知晓率</t>
  </si>
  <si>
    <t>学生、家长满意度</t>
  </si>
  <si>
    <t>反映学生、家长满意度</t>
  </si>
  <si>
    <t>通过合理配置公用经费，提升公办幼儿园学校运转水平、确保学校各项工作顺利开展。加强教师培训和教育资源建设，确保本单位学前教育阶段辖区幼儿园能正常运转，幼儿园硬件设施设备得到改善，促进学前教育学生全面发展，学前3年毛入园率逐年提升。</t>
  </si>
  <si>
    <t>学前教育幼儿学生数</t>
  </si>
  <si>
    <t>977</t>
  </si>
  <si>
    <t>反映学前教育幼儿学生数</t>
  </si>
  <si>
    <t>600</t>
  </si>
  <si>
    <t>幼儿、家长对政策的知晓率</t>
  </si>
  <si>
    <t>反映幼儿、家长对政策的知晓率</t>
  </si>
  <si>
    <t>幼儿、家长满意度</t>
  </si>
  <si>
    <t>反映幼儿、家长满意度</t>
  </si>
  <si>
    <t xml:space="preserve">在课后延时服务健全管理体系、课程体系保障下，学校课后延时服务开展率达到 100%，学生参与率达90%以上。学校课后延时服务课程方案应与学习课程方案相匹配、与学生需求相一致，师生满意度不低于95%。
</t>
  </si>
  <si>
    <t>参与课后延时服务学生数</t>
  </si>
  <si>
    <t>反映参与课后延时服务学生数</t>
  </si>
  <si>
    <t>开设课程数量</t>
  </si>
  <si>
    <t>类</t>
  </si>
  <si>
    <t>反映开设课程数量</t>
  </si>
  <si>
    <t>课后延时服务开展及时率</t>
  </si>
  <si>
    <t>反映课后延时服务开展及时率</t>
  </si>
  <si>
    <t>服务对象对政策的知晓度</t>
  </si>
  <si>
    <t>反映服务对象对政策的知晓度</t>
  </si>
  <si>
    <t>学生家长满意度</t>
  </si>
  <si>
    <t>反映学生家长满意度</t>
  </si>
  <si>
    <t>根据云教函〔2023〕161号文件要求，通过学校完善规范化管理，加强校服管理，充分发挥校服育人和审美功能，达到校园文化提升功能。</t>
  </si>
  <si>
    <t>校服受益学校数</t>
  </si>
  <si>
    <t>9</t>
  </si>
  <si>
    <t>反映校服受益学校数</t>
  </si>
  <si>
    <t>校服受益学校准确率</t>
  </si>
  <si>
    <t>反映校服受益学校准确率</t>
  </si>
  <si>
    <t>校服自愿购买发放及时率</t>
  </si>
  <si>
    <t>反映校服自愿购买发放及时率</t>
  </si>
  <si>
    <t>&lt;=</t>
  </si>
  <si>
    <t>155</t>
  </si>
  <si>
    <t>元</t>
  </si>
  <si>
    <t>反映每套校服成本</t>
  </si>
  <si>
    <t>学生家长校服政策知晓率</t>
  </si>
  <si>
    <t>反映学生家长校服政策知晓率</t>
  </si>
  <si>
    <t>通过集中采购教辅资料，规范教辅资料管理和使用，优化教师教学手段，不断提升学校教学质量。</t>
  </si>
  <si>
    <t>自愿购买教辅资料人数</t>
  </si>
  <si>
    <t>1823</t>
  </si>
  <si>
    <t>反映自愿购买教辅资料人数</t>
  </si>
  <si>
    <t>学生自愿购买教辅资料准确率</t>
  </si>
  <si>
    <t>反映学生自愿购买教辅资料准确率</t>
  </si>
  <si>
    <t>自愿购买教辅资料学期完成率</t>
  </si>
  <si>
    <t>反映自愿购买教辅资料学期完成率</t>
  </si>
  <si>
    <t>70</t>
  </si>
  <si>
    <t>元/套</t>
  </si>
  <si>
    <t>反映学生购买教辅资料成本情况</t>
  </si>
  <si>
    <t>学年末学校教学质量得到提升</t>
  </si>
  <si>
    <t>提升</t>
  </si>
  <si>
    <t>反映学年末学校教学质量得到提升情况</t>
  </si>
  <si>
    <t>预算06表</t>
  </si>
  <si>
    <t>政府性基金预算支出预算表</t>
  </si>
  <si>
    <t>单位名称：临沧市发展和改革委员会</t>
  </si>
  <si>
    <t>本年政府性基金预算支出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</si>
  <si>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</si>
  <si>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</si>
  <si>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</si>
  <si>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</si>
  <si>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</si>
  <si>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</si>
  <si>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</si>
  <si>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</si>
  <si>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</si>
  <si>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</si>
  <si>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预算08表</t>
  </si>
  <si>
    <t>政府购买服务项目</t>
  </si>
  <si>
    <t>政府购买服务目录</t>
  </si>
  <si>
    <t>预算09-1表</t>
  </si>
  <si>
    <t>单位名称（项目）</t>
  </si>
  <si>
    <t>地区</t>
  </si>
  <si>
    <t>政府性基金</t>
  </si>
  <si>
    <t>-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</si>
  <si>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</si>
  <si>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</si>
  <si>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</si>
  <si>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</si>
  <si>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</si>
  <si>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</si>
  <si>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</si>
  <si>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</si>
  <si>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</si>
  <si>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</si>
  <si>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</si>
  <si>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</si>
  <si>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</si>
  <si>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312 民生类</t>
  </si>
  <si>
    <t>本级</t>
  </si>
  <si>
    <t>313 事业发展类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</si>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</sst>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49">
    <font>
      <sz val="9"/>
      <color rgb="FF000000"/>
      <name val="Microsoft YaHei UI"/>
      <charset val="134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29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3" borderId="14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4" borderId="17" applyNumberFormat="0" applyAlignment="0" applyProtection="0">
      <alignment vertical="center"/>
    </xf>
    <xf numFmtId="0" fontId="39" fillId="5" borderId="18" applyNumberFormat="0" applyAlignment="0" applyProtection="0">
      <alignment vertical="center"/>
    </xf>
    <xf numFmtId="0" fontId="40" fillId="5" borderId="17" applyNumberFormat="0" applyAlignment="0" applyProtection="0">
      <alignment vertical="center"/>
    </xf>
    <xf numFmtId="0" fontId="41" fillId="6" borderId="19" applyNumberFormat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49" fontId="7" fillId="0" borderId="7">
      <alignment horizontal="left" vertical="center" wrapText="1"/>
    </xf>
    <xf numFmtId="176" fontId="7" fillId="0" borderId="7">
      <alignment horizontal="right" vertical="center"/>
    </xf>
    <xf numFmtId="177" fontId="7" fillId="0" borderId="7">
      <alignment horizontal="right" vertical="center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0" fontId="7" fillId="0" borderId="7">
      <alignment horizontal="right" vertical="center"/>
    </xf>
    <xf numFmtId="180" fontId="7" fillId="0" borderId="7">
      <alignment horizontal="right" vertical="center"/>
    </xf>
  </cellStyleXfs>
  <cellXfs count="207">
    <xf numFmtId="0" fontId="0" fillId="0" borderId="0" xfId="0" applyFont="1">
      <alignment vertical="top"/>
      <protection locked="0"/>
    </xf>
    <xf numFmtId="0" fontId="1" fillId="0" borderId="0" xfId="0" applyFont="1" applyAlignment="1">
      <alignment vertical="center"/>
      <protection locked="0"/>
    </xf>
    <xf numFmtId="49" fontId="2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left" vertical="center" wrapText="1"/>
      <protection locked="0"/>
    </xf>
    <xf numFmtId="0" fontId="5" fillId="0" borderId="7" xfId="0" applyFont="1" applyBorder="1" applyAlignment="1">
      <alignment horizontal="left" vertical="center"/>
      <protection locked="0"/>
    </xf>
    <xf numFmtId="176" fontId="7" fillId="0" borderId="7" xfId="0" applyNumberFormat="1" applyFont="1" applyBorder="1" applyAlignment="1">
      <alignment horizontal="right" vertical="center"/>
      <protection locked="0"/>
    </xf>
    <xf numFmtId="49" fontId="7" fillId="0" borderId="7" xfId="50" applyNumberFormat="1" applyFont="1" applyBorder="1" applyProtection="1">
      <alignment horizontal="left" vertical="center" wrapText="1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 wrapText="1"/>
      <protection locked="0"/>
    </xf>
    <xf numFmtId="0" fontId="5" fillId="0" borderId="4" xfId="0" applyFont="1" applyBorder="1" applyAlignment="1">
      <alignment horizontal="left" vertical="center" wrapText="1"/>
      <protection locked="0"/>
    </xf>
    <xf numFmtId="49" fontId="2" fillId="0" borderId="0" xfId="0" applyNumberFormat="1" applyFont="1" applyAlignment="1" applyProtection="1"/>
    <xf numFmtId="0" fontId="2" fillId="0" borderId="0" xfId="0" applyFont="1" applyAlignment="1" applyProtection="1"/>
    <xf numFmtId="0" fontId="6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5" fillId="0" borderId="0" xfId="0" applyFont="1" applyAlignment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vertical="center" wrapText="1"/>
    </xf>
    <xf numFmtId="180" fontId="7" fillId="0" borderId="7" xfId="56" applyNumberFormat="1" applyFont="1" applyBorder="1" applyProtection="1">
      <alignment horizontal="right" vertical="center"/>
      <protection locked="0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4" fillId="0" borderId="0" xfId="0" applyFont="1" applyAlignment="1">
      <alignment horizontal="center" vertical="center"/>
      <protection locked="0"/>
    </xf>
    <xf numFmtId="0" fontId="5" fillId="0" borderId="0" xfId="0" applyFont="1">
      <alignment vertical="top"/>
      <protection locked="0"/>
    </xf>
    <xf numFmtId="0" fontId="6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right" vertical="center"/>
    </xf>
    <xf numFmtId="0" fontId="8" fillId="0" borderId="0" xfId="0" applyFont="1" applyAlignment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wrapText="1"/>
    </xf>
    <xf numFmtId="0" fontId="5" fillId="0" borderId="0" xfId="0" applyFont="1" applyAlignment="1">
      <alignment horizontal="right"/>
      <protection locked="0"/>
    </xf>
    <xf numFmtId="0" fontId="6" fillId="0" borderId="3" xfId="0" applyFont="1" applyBorder="1" applyAlignment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2" fillId="0" borderId="0" xfId="0" applyFont="1" applyAlignment="1">
      <protection locked="0"/>
    </xf>
    <xf numFmtId="0" fontId="5" fillId="0" borderId="0" xfId="0" applyFont="1" applyAlignment="1">
      <alignment vertical="top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  <protection locked="0"/>
    </xf>
    <xf numFmtId="0" fontId="6" fillId="0" borderId="0" xfId="0" applyFont="1" applyAlignment="1">
      <protection locked="0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9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vertical="center" wrapText="1"/>
      <protection locked="0"/>
    </xf>
    <xf numFmtId="3" fontId="6" fillId="0" borderId="6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</xf>
    <xf numFmtId="0" fontId="5" fillId="0" borderId="11" xfId="0" applyFont="1" applyBorder="1" applyAlignment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left" vertical="center"/>
    </xf>
    <xf numFmtId="0" fontId="5" fillId="0" borderId="13" xfId="0" applyFont="1" applyBorder="1" applyAlignment="1">
      <alignment horizontal="left" vertical="center"/>
      <protection locked="0"/>
    </xf>
    <xf numFmtId="0" fontId="5" fillId="0" borderId="0" xfId="0" applyFont="1" applyAlignment="1">
      <alignment horizontal="right" vertical="center" wrapText="1"/>
      <protection locked="0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>
      <alignment horizontal="right" wrapText="1"/>
      <protection locked="0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vertical="center"/>
      <protection locked="0"/>
    </xf>
    <xf numFmtId="0" fontId="6" fillId="0" borderId="13" xfId="0" applyFont="1" applyBorder="1" applyAlignment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6" fillId="0" borderId="0" xfId="0" applyFont="1" applyAlignment="1" applyProtection="1"/>
    <xf numFmtId="0" fontId="6" fillId="0" borderId="11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5" fillId="0" borderId="11" xfId="0" applyFont="1" applyBorder="1" applyAlignment="1" applyProtection="1">
      <alignment horizontal="right" vertical="center"/>
    </xf>
    <xf numFmtId="3" fontId="5" fillId="0" borderId="11" xfId="0" applyNumberFormat="1" applyFont="1" applyBorder="1" applyAlignment="1" applyProtection="1">
      <alignment horizontal="right" vertical="center"/>
    </xf>
    <xf numFmtId="0" fontId="9" fillId="0" borderId="0" xfId="0" applyFont="1" applyAlignment="1">
      <alignment horizontal="right"/>
      <protection locked="0"/>
    </xf>
    <xf numFmtId="49" fontId="9" fillId="0" borderId="0" xfId="0" applyNumberFormat="1" applyFont="1" applyAlignment="1">
      <protection locked="0"/>
    </xf>
    <xf numFmtId="0" fontId="2" fillId="0" borderId="0" xfId="0" applyFont="1" applyAlignment="1" applyProtection="1">
      <alignment horizontal="right"/>
    </xf>
    <xf numFmtId="0" fontId="3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  <protection locked="0"/>
    </xf>
    <xf numFmtId="49" fontId="6" fillId="0" borderId="9" xfId="0" applyNumberFormat="1" applyFont="1" applyBorder="1" applyAlignment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  <protection locked="0"/>
    </xf>
    <xf numFmtId="49" fontId="6" fillId="0" borderId="11" xfId="0" applyNumberFormat="1" applyFont="1" applyBorder="1" applyAlignment="1">
      <alignment horizontal="center" vertical="center" wrapText="1"/>
      <protection locked="0"/>
    </xf>
    <xf numFmtId="49" fontId="6" fillId="0" borderId="11" xfId="0" applyNumberFormat="1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left" vertical="center" wrapText="1"/>
      <protection locked="0"/>
    </xf>
    <xf numFmtId="0" fontId="2" fillId="0" borderId="2" xfId="0" applyFont="1" applyBorder="1" applyAlignment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  <protection locked="0"/>
    </xf>
    <xf numFmtId="3" fontId="6" fillId="0" borderId="7" xfId="0" applyNumberFormat="1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 indent="1"/>
    </xf>
    <xf numFmtId="3" fontId="2" fillId="0" borderId="7" xfId="0" applyNumberFormat="1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2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/>
      <protection locked="0"/>
    </xf>
    <xf numFmtId="0" fontId="2" fillId="0" borderId="0" xfId="0" applyFont="1">
      <alignment vertical="top"/>
      <protection locked="0"/>
    </xf>
    <xf numFmtId="49" fontId="2" fillId="0" borderId="0" xfId="0" applyNumberFormat="1" applyFont="1" applyAlignment="1">
      <protection locked="0"/>
    </xf>
    <xf numFmtId="0" fontId="3" fillId="0" borderId="0" xfId="0" applyFont="1" applyAlignment="1">
      <alignment horizontal="center" vertical="center"/>
      <protection locked="0"/>
    </xf>
    <xf numFmtId="0" fontId="6" fillId="0" borderId="0" xfId="0" applyFont="1" applyAlignment="1">
      <alignment horizontal="left" vertical="center"/>
      <protection locked="0"/>
    </xf>
    <xf numFmtId="0" fontId="6" fillId="0" borderId="2" xfId="0" applyFont="1" applyBorder="1" applyAlignment="1">
      <alignment horizontal="center" vertical="center"/>
      <protection locked="0"/>
    </xf>
    <xf numFmtId="3" fontId="2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/>
    </xf>
    <xf numFmtId="0" fontId="5" fillId="0" borderId="3" xfId="0" applyFont="1" applyBorder="1" applyAlignment="1">
      <alignment horizontal="left" vertical="center"/>
      <protection locked="0"/>
    </xf>
    <xf numFmtId="0" fontId="5" fillId="0" borderId="4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 wrapText="1"/>
    </xf>
    <xf numFmtId="0" fontId="12" fillId="0" borderId="6" xfId="0" applyFont="1" applyBorder="1" applyAlignment="1">
      <alignment horizontal="center" vertical="center" wrapText="1"/>
      <protection locked="0"/>
    </xf>
    <xf numFmtId="0" fontId="13" fillId="0" borderId="7" xfId="0" applyFont="1" applyBorder="1" applyAlignment="1">
      <alignment horizontal="center" vertical="center"/>
      <protection locked="0"/>
    </xf>
    <xf numFmtId="0" fontId="14" fillId="0" borderId="7" xfId="0" applyFont="1" applyBorder="1" applyAlignment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 vertical="center"/>
    </xf>
    <xf numFmtId="176" fontId="16" fillId="0" borderId="7" xfId="0" applyNumberFormat="1" applyFont="1" applyBorder="1" applyAlignment="1" applyProtection="1">
      <alignment horizontal="right" vertical="center"/>
    </xf>
    <xf numFmtId="176" fontId="16" fillId="0" borderId="7" xfId="0" applyNumberFormat="1" applyFont="1" applyBorder="1" applyAlignment="1" applyProtection="1">
      <alignment horizontal="center" vertical="center"/>
    </xf>
    <xf numFmtId="0" fontId="2" fillId="0" borderId="0" xfId="0" applyFont="1" applyProtection="1">
      <alignment vertical="top"/>
    </xf>
    <xf numFmtId="0" fontId="17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left" vertical="center"/>
      <protection locked="0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/>
    </xf>
    <xf numFmtId="49" fontId="6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 wrapText="1" indent="2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7" xfId="0" applyFont="1" applyBorder="1" applyAlignment="1">
      <alignment vertical="center"/>
      <protection locked="0"/>
    </xf>
    <xf numFmtId="0" fontId="7" fillId="0" borderId="7" xfId="0" applyFont="1" applyBorder="1" applyAlignment="1">
      <alignment vertical="center"/>
      <protection locked="0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vertical="center"/>
      <protection locked="0"/>
    </xf>
    <xf numFmtId="0" fontId="7" fillId="0" borderId="11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20" fillId="0" borderId="6" xfId="0" applyFont="1" applyBorder="1" applyAlignment="1">
      <alignment vertical="center"/>
      <protection locked="0"/>
    </xf>
    <xf numFmtId="0" fontId="21" fillId="0" borderId="6" xfId="0" applyFont="1" applyBorder="1" applyAlignment="1">
      <alignment horizontal="center" vertical="center"/>
      <protection locked="0"/>
    </xf>
    <xf numFmtId="176" fontId="21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22" fillId="0" borderId="0" xfId="0" applyFont="1" applyAlignment="1" applyProtection="1">
      <alignment vertical="center"/>
    </xf>
    <xf numFmtId="0" fontId="23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</xf>
    <xf numFmtId="0" fontId="20" fillId="0" borderId="7" xfId="0" applyFont="1" applyBorder="1" applyAlignment="1">
      <alignment horizontal="left" vertical="center" wrapText="1" indent="1"/>
      <protection locked="0"/>
    </xf>
    <xf numFmtId="0" fontId="20" fillId="0" borderId="7" xfId="0" applyFont="1" applyBorder="1" applyAlignment="1" applyProtection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  <protection locked="0"/>
    </xf>
    <xf numFmtId="0" fontId="2" fillId="0" borderId="7" xfId="0" applyFont="1" applyBorder="1" applyAlignment="1" applyProtection="1">
      <alignment horizontal="left" vertical="center" wrapText="1" indent="2"/>
    </xf>
    <xf numFmtId="0" fontId="2" fillId="0" borderId="7" xfId="0" applyFont="1" applyBorder="1" applyAlignment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4" fillId="0" borderId="0" xfId="0" applyFont="1" applyAlignment="1" applyProtection="1"/>
    <xf numFmtId="0" fontId="25" fillId="0" borderId="0" xfId="0" applyFont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vertical="center"/>
    </xf>
    <xf numFmtId="0" fontId="22" fillId="0" borderId="0" xfId="0" applyFont="1" applyProtection="1">
      <alignment vertical="top"/>
    </xf>
    <xf numFmtId="0" fontId="25" fillId="0" borderId="0" xfId="0" applyFont="1" applyAlignment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top"/>
    </xf>
    <xf numFmtId="0" fontId="27" fillId="0" borderId="0" xfId="0" applyFont="1" applyAlignment="1" applyProtection="1">
      <alignment horizontal="center" vertical="center"/>
    </xf>
    <xf numFmtId="0" fontId="7" fillId="0" borderId="7" xfId="0" applyFont="1" applyBorder="1" applyAlignment="1">
      <alignment horizontal="left" vertical="center"/>
      <protection locked="0"/>
    </xf>
    <xf numFmtId="0" fontId="28" fillId="0" borderId="6" xfId="0" applyFont="1" applyBorder="1" applyAlignment="1" applyProtection="1">
      <alignment horizontal="center" vertical="center"/>
    </xf>
    <xf numFmtId="0" fontId="28" fillId="0" borderId="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/>
    </xf>
    <xf numFmtId="0" fontId="28" fillId="0" borderId="6" xfId="0" applyFont="1" applyBorder="1" applyAlignment="1">
      <alignment horizontal="center" vertical="center"/>
      <protection locked="0"/>
    </xf>
    <xf numFmtId="0" fontId="20" fillId="0" borderId="7" xfId="0" applyFont="1" applyBorder="1" applyAlignment="1" applyProtection="1" quotePrefix="1">
      <alignment horizontal="left" vertical="center" wrapText="1" indent="1"/>
    </xf>
    <xf numFmtId="0" fontId="2" fillId="0" borderId="7" xfId="0" applyFont="1" applyBorder="1" applyAlignment="1" applyProtection="1" quotePrefix="1">
      <alignment horizontal="left" vertical="center" wrapText="1" indent="2"/>
    </xf>
    <xf numFmtId="0" fontId="5" fillId="0" borderId="7" xfId="0" applyFont="1" applyBorder="1" applyAlignment="1" applyProtection="1" quotePrefix="1">
      <alignment horizontal="left" vertical="center" wrapText="1" inden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8"/>
  <sheetViews>
    <sheetView showZeros="0" tabSelected="1" topLeftCell="A31" workbookViewId="0">
      <selection activeCell="D62" sqref="D62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ht="15" customHeight="1" spans="4:4">
      <c r="D1" s="38" t="s">
        <v>0</v>
      </c>
    </row>
    <row r="2" ht="36" customHeight="1" spans="1:4">
      <c r="A2" s="5" t="str">
        <f>"2025"&amp;"年部门财务收支预算总表"</f>
        <v>2025年部门财务收支预算总表</v>
      </c>
      <c r="B2" s="200"/>
      <c r="C2" s="200"/>
      <c r="D2" s="200"/>
    </row>
    <row r="3" ht="18.75" customHeight="1" spans="1:4">
      <c r="A3" s="40" t="str">
        <f>"单位名称："&amp;"永德县崇岗乡中心校"</f>
        <v>单位名称：永德县崇岗乡中心校</v>
      </c>
      <c r="B3" s="201"/>
      <c r="C3" s="201"/>
      <c r="D3" s="38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0" t="s">
        <v>4</v>
      </c>
      <c r="B5" s="30" t="str">
        <f>"2025"&amp;"年预算数"</f>
        <v>2025年预算数</v>
      </c>
      <c r="C5" s="30" t="s">
        <v>5</v>
      </c>
      <c r="D5" s="30" t="str">
        <f>"2025"&amp;"年预算数"</f>
        <v>2025年预算数</v>
      </c>
    </row>
    <row r="6" ht="18.75" customHeight="1" spans="1:4">
      <c r="A6" s="32"/>
      <c r="B6" s="32"/>
      <c r="C6" s="32"/>
      <c r="D6" s="32"/>
    </row>
    <row r="7" ht="18.75" customHeight="1" spans="1:4">
      <c r="A7" s="128" t="s">
        <v>6</v>
      </c>
      <c r="B7" s="23">
        <v>25410795.68</v>
      </c>
      <c r="C7" s="128" t="s">
        <v>7</v>
      </c>
      <c r="D7" s="23"/>
    </row>
    <row r="8" ht="18.75" customHeight="1" spans="1:4">
      <c r="A8" s="128" t="s">
        <v>8</v>
      </c>
      <c r="B8" s="23"/>
      <c r="C8" s="128" t="s">
        <v>9</v>
      </c>
      <c r="D8" s="23"/>
    </row>
    <row r="9" ht="18.75" customHeight="1" spans="1:4">
      <c r="A9" s="128" t="s">
        <v>10</v>
      </c>
      <c r="B9" s="23"/>
      <c r="C9" s="128" t="s">
        <v>11</v>
      </c>
      <c r="D9" s="23"/>
    </row>
    <row r="10" ht="18.75" customHeight="1" spans="1:4">
      <c r="A10" s="128" t="s">
        <v>12</v>
      </c>
      <c r="B10" s="23"/>
      <c r="C10" s="128" t="s">
        <v>13</v>
      </c>
      <c r="D10" s="23"/>
    </row>
    <row r="11" ht="18.75" customHeight="1" spans="1:4">
      <c r="A11" s="202" t="s">
        <v>14</v>
      </c>
      <c r="B11" s="23">
        <v>7086342</v>
      </c>
      <c r="C11" s="159" t="s">
        <v>15</v>
      </c>
      <c r="D11" s="23">
        <v>26638688.56</v>
      </c>
    </row>
    <row r="12" ht="18.75" customHeight="1" spans="1:4">
      <c r="A12" s="162" t="s">
        <v>16</v>
      </c>
      <c r="B12" s="23"/>
      <c r="C12" s="161" t="s">
        <v>17</v>
      </c>
      <c r="D12" s="23"/>
    </row>
    <row r="13" ht="18.75" customHeight="1" spans="1:4">
      <c r="A13" s="162" t="s">
        <v>18</v>
      </c>
      <c r="B13" s="23"/>
      <c r="C13" s="161" t="s">
        <v>19</v>
      </c>
      <c r="D13" s="23"/>
    </row>
    <row r="14" ht="18.75" customHeight="1" spans="1:4">
      <c r="A14" s="162" t="s">
        <v>20</v>
      </c>
      <c r="B14" s="23"/>
      <c r="C14" s="161" t="s">
        <v>21</v>
      </c>
      <c r="D14" s="23">
        <v>3280067.38</v>
      </c>
    </row>
    <row r="15" ht="18.75" customHeight="1" spans="1:4">
      <c r="A15" s="162" t="s">
        <v>22</v>
      </c>
      <c r="B15" s="23"/>
      <c r="C15" s="161" t="s">
        <v>23</v>
      </c>
      <c r="D15" s="23">
        <v>1014783.77</v>
      </c>
    </row>
    <row r="16" ht="18.75" customHeight="1" spans="1:4">
      <c r="A16" s="162" t="s">
        <v>24</v>
      </c>
      <c r="B16" s="23">
        <v>7086342</v>
      </c>
      <c r="C16" s="162" t="s">
        <v>25</v>
      </c>
      <c r="D16" s="23"/>
    </row>
    <row r="17" ht="18.75" customHeight="1" spans="1:4">
      <c r="A17" s="162" t="s">
        <v>26</v>
      </c>
      <c r="B17" s="23"/>
      <c r="C17" s="162" t="s">
        <v>27</v>
      </c>
      <c r="D17" s="23"/>
    </row>
    <row r="18" ht="18.75" customHeight="1" spans="1:4">
      <c r="A18" s="163" t="s">
        <v>26</v>
      </c>
      <c r="B18" s="23"/>
      <c r="C18" s="161" t="s">
        <v>28</v>
      </c>
      <c r="D18" s="23"/>
    </row>
    <row r="19" ht="18.75" customHeight="1" spans="1:4">
      <c r="A19" s="163" t="s">
        <v>26</v>
      </c>
      <c r="B19" s="23"/>
      <c r="C19" s="161" t="s">
        <v>29</v>
      </c>
      <c r="D19" s="23"/>
    </row>
    <row r="20" ht="18.75" customHeight="1" spans="1:4">
      <c r="A20" s="163" t="s">
        <v>26</v>
      </c>
      <c r="B20" s="23"/>
      <c r="C20" s="161" t="s">
        <v>30</v>
      </c>
      <c r="D20" s="23"/>
    </row>
    <row r="21" ht="18.75" customHeight="1" spans="1:4">
      <c r="A21" s="163" t="s">
        <v>26</v>
      </c>
      <c r="B21" s="23"/>
      <c r="C21" s="161" t="s">
        <v>31</v>
      </c>
      <c r="D21" s="23"/>
    </row>
    <row r="22" ht="18.75" customHeight="1" spans="1:4">
      <c r="A22" s="163" t="s">
        <v>26</v>
      </c>
      <c r="B22" s="23"/>
      <c r="C22" s="161" t="s">
        <v>32</v>
      </c>
      <c r="D22" s="23"/>
    </row>
    <row r="23" ht="18.75" customHeight="1" spans="1:4">
      <c r="A23" s="163" t="s">
        <v>26</v>
      </c>
      <c r="B23" s="23"/>
      <c r="C23" s="161" t="s">
        <v>33</v>
      </c>
      <c r="D23" s="23"/>
    </row>
    <row r="24" ht="18.75" customHeight="1" spans="1:4">
      <c r="A24" s="163" t="s">
        <v>26</v>
      </c>
      <c r="B24" s="23"/>
      <c r="C24" s="161" t="s">
        <v>34</v>
      </c>
      <c r="D24" s="23"/>
    </row>
    <row r="25" ht="18.75" customHeight="1" spans="1:4">
      <c r="A25" s="163" t="s">
        <v>26</v>
      </c>
      <c r="B25" s="23"/>
      <c r="C25" s="161" t="s">
        <v>35</v>
      </c>
      <c r="D25" s="23">
        <v>1580997.97</v>
      </c>
    </row>
    <row r="26" ht="18.75" customHeight="1" spans="1:4">
      <c r="A26" s="163" t="s">
        <v>26</v>
      </c>
      <c r="B26" s="23"/>
      <c r="C26" s="161" t="s">
        <v>36</v>
      </c>
      <c r="D26" s="23"/>
    </row>
    <row r="27" ht="18.75" customHeight="1" spans="1:4">
      <c r="A27" s="163" t="s">
        <v>26</v>
      </c>
      <c r="B27" s="23"/>
      <c r="C27" s="161" t="s">
        <v>37</v>
      </c>
      <c r="D27" s="23"/>
    </row>
    <row r="28" ht="18.75" customHeight="1" spans="1:4">
      <c r="A28" s="163" t="s">
        <v>26</v>
      </c>
      <c r="B28" s="23"/>
      <c r="C28" s="161" t="s">
        <v>38</v>
      </c>
      <c r="D28" s="23"/>
    </row>
    <row r="29" ht="18.75" customHeight="1" spans="1:4">
      <c r="A29" s="163" t="s">
        <v>26</v>
      </c>
      <c r="B29" s="23"/>
      <c r="C29" s="161" t="s">
        <v>39</v>
      </c>
      <c r="D29" s="23"/>
    </row>
    <row r="30" ht="18.75" customHeight="1" spans="1:4">
      <c r="A30" s="164" t="s">
        <v>26</v>
      </c>
      <c r="B30" s="23"/>
      <c r="C30" s="162" t="s">
        <v>40</v>
      </c>
      <c r="D30" s="23"/>
    </row>
    <row r="31" ht="18.75" customHeight="1" spans="1:4">
      <c r="A31" s="164" t="s">
        <v>26</v>
      </c>
      <c r="B31" s="23"/>
      <c r="C31" s="162" t="s">
        <v>41</v>
      </c>
      <c r="D31" s="23"/>
    </row>
    <row r="32" ht="18.75" customHeight="1" spans="1:4">
      <c r="A32" s="164" t="s">
        <v>26</v>
      </c>
      <c r="B32" s="23"/>
      <c r="C32" s="162" t="s">
        <v>42</v>
      </c>
      <c r="D32" s="23"/>
    </row>
    <row r="33" ht="18.75" customHeight="1" spans="1:4">
      <c r="A33" s="203"/>
      <c r="B33" s="165"/>
      <c r="C33" s="162" t="s">
        <v>43</v>
      </c>
      <c r="D33" s="23"/>
    </row>
    <row r="34" ht="18.75" customHeight="1" spans="1:4">
      <c r="A34" s="203" t="s">
        <v>44</v>
      </c>
      <c r="B34" s="165">
        <f>SUM(B7:B11)</f>
        <v>32497137.68</v>
      </c>
      <c r="C34" s="204" t="s">
        <v>45</v>
      </c>
      <c r="D34" s="165">
        <v>32514537.68</v>
      </c>
    </row>
    <row r="35" ht="18.75" customHeight="1" spans="1:4">
      <c r="A35" s="205" t="s">
        <v>46</v>
      </c>
      <c r="B35" s="23">
        <v>17400</v>
      </c>
      <c r="C35" s="128" t="s">
        <v>47</v>
      </c>
      <c r="D35" s="23"/>
    </row>
    <row r="36" ht="18.75" customHeight="1" spans="1:4">
      <c r="A36" s="205" t="s">
        <v>48</v>
      </c>
      <c r="B36" s="23"/>
      <c r="C36" s="128" t="s">
        <v>48</v>
      </c>
      <c r="D36" s="23"/>
    </row>
    <row r="37" ht="18.75" customHeight="1" spans="1:4">
      <c r="A37" s="205" t="s">
        <v>49</v>
      </c>
      <c r="B37" s="23">
        <f>B35-B36</f>
        <v>17400</v>
      </c>
      <c r="C37" s="128" t="s">
        <v>50</v>
      </c>
      <c r="D37" s="23"/>
    </row>
    <row r="38" ht="18.75" customHeight="1" spans="1:4">
      <c r="A38" s="206" t="s">
        <v>51</v>
      </c>
      <c r="B38" s="165">
        <f t="shared" ref="B38:D38" si="0">B34+B35</f>
        <v>32514537.68</v>
      </c>
      <c r="C38" s="204" t="s">
        <v>52</v>
      </c>
      <c r="D38" s="165">
        <f t="shared" si="0"/>
        <v>32514537.68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showZeros="0" workbookViewId="0">
      <selection activeCell="A2" sqref="A2:F2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ht="15" customHeight="1" spans="1:6">
      <c r="A1" s="97">
        <v>1</v>
      </c>
      <c r="B1" s="98">
        <v>0</v>
      </c>
      <c r="C1" s="97">
        <v>1</v>
      </c>
      <c r="D1" s="99"/>
      <c r="E1" s="99"/>
      <c r="F1" s="38" t="s">
        <v>443</v>
      </c>
    </row>
    <row r="2" ht="32.25" customHeight="1" spans="1:6">
      <c r="A2" s="100" t="str">
        <f>"2025"&amp;"年部门政府性基金预算支出预算表"</f>
        <v>2025年部门政府性基金预算支出预算表</v>
      </c>
      <c r="B2" s="101" t="s">
        <v>444</v>
      </c>
      <c r="C2" s="102"/>
      <c r="D2" s="103"/>
      <c r="E2" s="103"/>
      <c r="F2" s="103"/>
    </row>
    <row r="3" ht="18.75" customHeight="1" spans="1:6">
      <c r="A3" s="7" t="str">
        <f>"单位名称："&amp;"永德县崇岗乡中心校"</f>
        <v>单位名称：永德县崇岗乡中心校</v>
      </c>
      <c r="B3" s="7" t="s">
        <v>445</v>
      </c>
      <c r="C3" s="97"/>
      <c r="D3" s="99"/>
      <c r="E3" s="99"/>
      <c r="F3" s="38" t="s">
        <v>1</v>
      </c>
    </row>
    <row r="4" ht="18.75" customHeight="1" spans="1:6">
      <c r="A4" s="104" t="s">
        <v>185</v>
      </c>
      <c r="B4" s="105" t="s">
        <v>73</v>
      </c>
      <c r="C4" s="106" t="s">
        <v>74</v>
      </c>
      <c r="D4" s="13" t="s">
        <v>446</v>
      </c>
      <c r="E4" s="13"/>
      <c r="F4" s="14"/>
    </row>
    <row r="5" ht="18.75" customHeight="1" spans="1:6">
      <c r="A5" s="107"/>
      <c r="B5" s="108"/>
      <c r="C5" s="94"/>
      <c r="D5" s="93" t="s">
        <v>56</v>
      </c>
      <c r="E5" s="93" t="s">
        <v>75</v>
      </c>
      <c r="F5" s="93" t="s">
        <v>76</v>
      </c>
    </row>
    <row r="6" ht="18.75" customHeight="1" spans="1:6">
      <c r="A6" s="107">
        <v>1</v>
      </c>
      <c r="B6" s="109" t="s">
        <v>165</v>
      </c>
      <c r="C6" s="94">
        <v>3</v>
      </c>
      <c r="D6" s="93">
        <v>4</v>
      </c>
      <c r="E6" s="93">
        <v>5</v>
      </c>
      <c r="F6" s="93">
        <v>6</v>
      </c>
    </row>
    <row r="7" ht="18.75" customHeight="1" spans="1:6">
      <c r="A7" s="110"/>
      <c r="B7" s="81"/>
      <c r="C7" s="81"/>
      <c r="D7" s="23"/>
      <c r="E7" s="23"/>
      <c r="F7" s="23"/>
    </row>
    <row r="8" ht="18.75" customHeight="1" spans="1:6">
      <c r="A8" s="110"/>
      <c r="B8" s="81"/>
      <c r="C8" s="81"/>
      <c r="D8" s="23"/>
      <c r="E8" s="23"/>
      <c r="F8" s="23"/>
    </row>
    <row r="9" ht="18.75" customHeight="1" spans="1:6">
      <c r="A9" s="111" t="s">
        <v>122</v>
      </c>
      <c r="B9" s="112" t="s">
        <v>122</v>
      </c>
      <c r="C9" s="113" t="s">
        <v>122</v>
      </c>
      <c r="D9" s="23"/>
      <c r="E9" s="23"/>
      <c r="F9" s="23"/>
    </row>
    <row r="10" customHeight="1" spans="1:1">
      <c r="A10" t="s">
        <v>183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1"/>
  <sheetViews>
    <sheetView showZeros="0" workbookViewId="0">
      <selection activeCell="C23" sqref="C23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ht="15" customHeight="1" spans="1:17">
      <c r="A1" s="29"/>
      <c r="B1" s="29"/>
      <c r="C1" s="29"/>
      <c r="D1" s="29"/>
      <c r="E1" s="29"/>
      <c r="F1" s="29"/>
      <c r="G1" s="29"/>
      <c r="H1" s="29"/>
      <c r="I1" s="29"/>
      <c r="J1" s="29"/>
      <c r="O1" s="37"/>
      <c r="P1" s="37"/>
      <c r="Q1" s="38" t="s">
        <v>447</v>
      </c>
    </row>
    <row r="2" ht="35.25" customHeight="1" spans="1:17">
      <c r="A2" s="57" t="str">
        <f>"2025"&amp;"年部门政府采购预算表"</f>
        <v>2025年部门政府采购预算表</v>
      </c>
      <c r="B2" s="6"/>
      <c r="C2" s="6"/>
      <c r="D2" s="6"/>
      <c r="E2" s="6"/>
      <c r="F2" s="6"/>
      <c r="G2" s="6"/>
      <c r="H2" s="6"/>
      <c r="I2" s="6"/>
      <c r="J2" s="6"/>
      <c r="K2" s="50"/>
      <c r="L2" s="6"/>
      <c r="M2" s="6"/>
      <c r="N2" s="6"/>
      <c r="O2" s="50"/>
      <c r="P2" s="50"/>
      <c r="Q2" s="6"/>
    </row>
    <row r="3" ht="18.75" customHeight="1" spans="1:17">
      <c r="A3" s="40" t="str">
        <f>"单位名称："&amp;"永德县崇岗乡中心校"</f>
        <v>单位名称：永德县崇岗乡中心校</v>
      </c>
      <c r="B3" s="92"/>
      <c r="C3" s="92"/>
      <c r="D3" s="92"/>
      <c r="E3" s="92"/>
      <c r="F3" s="92"/>
      <c r="G3" s="92"/>
      <c r="H3" s="92"/>
      <c r="I3" s="92"/>
      <c r="J3" s="92"/>
      <c r="O3" s="62"/>
      <c r="P3" s="62"/>
      <c r="Q3" s="38" t="s">
        <v>171</v>
      </c>
    </row>
    <row r="4" ht="18.75" customHeight="1" spans="1:17">
      <c r="A4" s="11" t="s">
        <v>448</v>
      </c>
      <c r="B4" s="71" t="s">
        <v>449</v>
      </c>
      <c r="C4" s="71" t="s">
        <v>450</v>
      </c>
      <c r="D4" s="71" t="s">
        <v>451</v>
      </c>
      <c r="E4" s="71" t="s">
        <v>452</v>
      </c>
      <c r="F4" s="71" t="s">
        <v>453</v>
      </c>
      <c r="G4" s="43" t="s">
        <v>192</v>
      </c>
      <c r="H4" s="43"/>
      <c r="I4" s="43"/>
      <c r="J4" s="43"/>
      <c r="K4" s="73"/>
      <c r="L4" s="43"/>
      <c r="M4" s="43"/>
      <c r="N4" s="43"/>
      <c r="O4" s="63"/>
      <c r="P4" s="73"/>
      <c r="Q4" s="44"/>
    </row>
    <row r="5" ht="18.75" customHeight="1" spans="1:17">
      <c r="A5" s="16"/>
      <c r="B5" s="74"/>
      <c r="C5" s="74"/>
      <c r="D5" s="74"/>
      <c r="E5" s="74"/>
      <c r="F5" s="74"/>
      <c r="G5" s="74" t="s">
        <v>56</v>
      </c>
      <c r="H5" s="74" t="s">
        <v>59</v>
      </c>
      <c r="I5" s="74" t="s">
        <v>454</v>
      </c>
      <c r="J5" s="74" t="s">
        <v>455</v>
      </c>
      <c r="K5" s="75" t="s">
        <v>456</v>
      </c>
      <c r="L5" s="88" t="s">
        <v>78</v>
      </c>
      <c r="M5" s="88"/>
      <c r="N5" s="88"/>
      <c r="O5" s="89"/>
      <c r="P5" s="90"/>
      <c r="Q5" s="76"/>
    </row>
    <row r="6" ht="30" customHeight="1" spans="1:17">
      <c r="A6" s="18"/>
      <c r="B6" s="76"/>
      <c r="C6" s="76"/>
      <c r="D6" s="76"/>
      <c r="E6" s="76"/>
      <c r="F6" s="76"/>
      <c r="G6" s="76"/>
      <c r="H6" s="76" t="s">
        <v>58</v>
      </c>
      <c r="I6" s="76"/>
      <c r="J6" s="76"/>
      <c r="K6" s="77"/>
      <c r="L6" s="76" t="s">
        <v>58</v>
      </c>
      <c r="M6" s="76" t="s">
        <v>65</v>
      </c>
      <c r="N6" s="76" t="s">
        <v>200</v>
      </c>
      <c r="O6" s="91" t="s">
        <v>67</v>
      </c>
      <c r="P6" s="77" t="s">
        <v>68</v>
      </c>
      <c r="Q6" s="76" t="s">
        <v>69</v>
      </c>
    </row>
    <row r="7" ht="18.75" customHeight="1" spans="1:17">
      <c r="A7" s="32">
        <v>1</v>
      </c>
      <c r="B7" s="93">
        <v>2</v>
      </c>
      <c r="C7" s="93">
        <v>3</v>
      </c>
      <c r="D7" s="93">
        <v>4</v>
      </c>
      <c r="E7" s="93">
        <v>5</v>
      </c>
      <c r="F7" s="93">
        <v>6</v>
      </c>
      <c r="G7" s="94">
        <v>7</v>
      </c>
      <c r="H7" s="94">
        <v>8</v>
      </c>
      <c r="I7" s="94">
        <v>9</v>
      </c>
      <c r="J7" s="94">
        <v>10</v>
      </c>
      <c r="K7" s="94">
        <v>11</v>
      </c>
      <c r="L7" s="94">
        <v>12</v>
      </c>
      <c r="M7" s="94">
        <v>13</v>
      </c>
      <c r="N7" s="94">
        <v>14</v>
      </c>
      <c r="O7" s="94">
        <v>15</v>
      </c>
      <c r="P7" s="94">
        <v>16</v>
      </c>
      <c r="Q7" s="94">
        <v>17</v>
      </c>
    </row>
    <row r="8" ht="18.75" customHeight="1" spans="1:17">
      <c r="A8" s="79"/>
      <c r="B8" s="80"/>
      <c r="C8" s="80"/>
      <c r="D8" s="80"/>
      <c r="E8" s="95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ht="18.75" customHeight="1" spans="1:17">
      <c r="A9" s="79"/>
      <c r="B9" s="80"/>
      <c r="C9" s="80"/>
      <c r="D9" s="80"/>
      <c r="E9" s="96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</row>
    <row r="10" ht="18.75" customHeight="1" spans="1:17">
      <c r="A10" s="82" t="s">
        <v>122</v>
      </c>
      <c r="B10" s="83"/>
      <c r="C10" s="83"/>
      <c r="D10" s="83"/>
      <c r="E10" s="95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</row>
    <row r="11" customHeight="1" spans="1:1">
      <c r="A11" t="s">
        <v>183</v>
      </c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1"/>
  <sheetViews>
    <sheetView showZeros="0" workbookViewId="0">
      <selection activeCell="C15" sqref="C15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ht="15" customHeight="1" spans="1:14">
      <c r="A1" s="61"/>
      <c r="B1" s="61"/>
      <c r="C1" s="66"/>
      <c r="D1" s="61"/>
      <c r="E1" s="61"/>
      <c r="F1" s="61"/>
      <c r="G1" s="61"/>
      <c r="H1" s="67"/>
      <c r="I1" s="61"/>
      <c r="J1" s="61"/>
      <c r="K1" s="61"/>
      <c r="L1" s="37"/>
      <c r="M1" s="85"/>
      <c r="N1" s="86" t="s">
        <v>457</v>
      </c>
    </row>
    <row r="2" ht="34.5" customHeight="1" spans="1:14">
      <c r="A2" s="39" t="str">
        <f>"2025"&amp;"年部门政府购买服务预算表"</f>
        <v>2025年部门政府购买服务预算表</v>
      </c>
      <c r="B2" s="68"/>
      <c r="C2" s="50"/>
      <c r="D2" s="68"/>
      <c r="E2" s="68"/>
      <c r="F2" s="68"/>
      <c r="G2" s="68"/>
      <c r="H2" s="69"/>
      <c r="I2" s="68"/>
      <c r="J2" s="68"/>
      <c r="K2" s="68"/>
      <c r="L2" s="50"/>
      <c r="M2" s="69"/>
      <c r="N2" s="68"/>
    </row>
    <row r="3" ht="18.75" customHeight="1" spans="1:14">
      <c r="A3" s="58" t="str">
        <f>"单位名称："&amp;"永德县崇岗乡中心校"</f>
        <v>单位名称：永德县崇岗乡中心校</v>
      </c>
      <c r="B3" s="59"/>
      <c r="C3" s="70"/>
      <c r="D3" s="59"/>
      <c r="E3" s="59"/>
      <c r="F3" s="59"/>
      <c r="G3" s="59"/>
      <c r="H3" s="67"/>
      <c r="I3" s="61"/>
      <c r="J3" s="61"/>
      <c r="K3" s="61"/>
      <c r="L3" s="62"/>
      <c r="M3" s="87"/>
      <c r="N3" s="86" t="s">
        <v>171</v>
      </c>
    </row>
    <row r="4" ht="18.75" customHeight="1" spans="1:14">
      <c r="A4" s="11" t="s">
        <v>448</v>
      </c>
      <c r="B4" s="71" t="s">
        <v>458</v>
      </c>
      <c r="C4" s="72" t="s">
        <v>459</v>
      </c>
      <c r="D4" s="43" t="s">
        <v>192</v>
      </c>
      <c r="E4" s="43"/>
      <c r="F4" s="43"/>
      <c r="G4" s="43"/>
      <c r="H4" s="73"/>
      <c r="I4" s="43"/>
      <c r="J4" s="43"/>
      <c r="K4" s="43"/>
      <c r="L4" s="63"/>
      <c r="M4" s="73"/>
      <c r="N4" s="44"/>
    </row>
    <row r="5" ht="18.75" customHeight="1" spans="1:14">
      <c r="A5" s="16"/>
      <c r="B5" s="74"/>
      <c r="C5" s="75"/>
      <c r="D5" s="74" t="s">
        <v>56</v>
      </c>
      <c r="E5" s="74" t="s">
        <v>59</v>
      </c>
      <c r="F5" s="74" t="s">
        <v>454</v>
      </c>
      <c r="G5" s="74" t="s">
        <v>455</v>
      </c>
      <c r="H5" s="75" t="s">
        <v>456</v>
      </c>
      <c r="I5" s="88" t="s">
        <v>78</v>
      </c>
      <c r="J5" s="88"/>
      <c r="K5" s="88"/>
      <c r="L5" s="89"/>
      <c r="M5" s="90"/>
      <c r="N5" s="76"/>
    </row>
    <row r="6" ht="26.25" customHeight="1" spans="1:14">
      <c r="A6" s="18"/>
      <c r="B6" s="76"/>
      <c r="C6" s="77"/>
      <c r="D6" s="76"/>
      <c r="E6" s="76"/>
      <c r="F6" s="76"/>
      <c r="G6" s="76"/>
      <c r="H6" s="77"/>
      <c r="I6" s="76" t="s">
        <v>58</v>
      </c>
      <c r="J6" s="76" t="s">
        <v>65</v>
      </c>
      <c r="K6" s="76" t="s">
        <v>200</v>
      </c>
      <c r="L6" s="91" t="s">
        <v>67</v>
      </c>
      <c r="M6" s="77" t="s">
        <v>68</v>
      </c>
      <c r="N6" s="76" t="s">
        <v>69</v>
      </c>
    </row>
    <row r="7" ht="18.75" customHeight="1" spans="1:14">
      <c r="A7" s="78">
        <v>1</v>
      </c>
      <c r="B7" s="78">
        <v>2</v>
      </c>
      <c r="C7" s="78">
        <v>3</v>
      </c>
      <c r="D7" s="78">
        <v>4</v>
      </c>
      <c r="E7" s="78">
        <v>5</v>
      </c>
      <c r="F7" s="78">
        <v>6</v>
      </c>
      <c r="G7" s="78">
        <v>7</v>
      </c>
      <c r="H7" s="78">
        <v>8</v>
      </c>
      <c r="I7" s="78">
        <v>9</v>
      </c>
      <c r="J7" s="78">
        <v>10</v>
      </c>
      <c r="K7" s="78">
        <v>11</v>
      </c>
      <c r="L7" s="78">
        <v>12</v>
      </c>
      <c r="M7" s="78">
        <v>13</v>
      </c>
      <c r="N7" s="78">
        <v>14</v>
      </c>
    </row>
    <row r="8" ht="18.75" customHeight="1" spans="1:14">
      <c r="A8" s="79"/>
      <c r="B8" s="80"/>
      <c r="C8" s="81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79"/>
      <c r="B9" s="80"/>
      <c r="C9" s="81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18.75" customHeight="1" spans="1:14">
      <c r="A10" s="82" t="s">
        <v>122</v>
      </c>
      <c r="B10" s="83"/>
      <c r="C10" s="84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customHeight="1" spans="1:1">
      <c r="A11" t="s">
        <v>183</v>
      </c>
    </row>
  </sheetData>
  <mergeCells count="13"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9"/>
  <sheetViews>
    <sheetView showZeros="0" workbookViewId="0">
      <selection activeCell="C22" sqref="C22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9" width="15.7142857142857" customWidth="1"/>
  </cols>
  <sheetData>
    <row r="1" ht="15" customHeight="1" spans="1:9">
      <c r="A1" s="29"/>
      <c r="B1" s="29"/>
      <c r="C1" s="29"/>
      <c r="D1" s="56"/>
      <c r="G1" s="37"/>
      <c r="H1" s="37"/>
      <c r="I1" s="37" t="s">
        <v>460</v>
      </c>
    </row>
    <row r="2" ht="27.75" customHeight="1" spans="1:9">
      <c r="A2" s="57" t="str">
        <f>"2025"&amp;"年县对下转移支付预算表"</f>
        <v>2025年县对下转移支付预算表</v>
      </c>
      <c r="B2" s="6"/>
      <c r="C2" s="6"/>
      <c r="D2" s="6"/>
      <c r="E2" s="6"/>
      <c r="F2" s="6"/>
      <c r="G2" s="50"/>
      <c r="H2" s="50"/>
      <c r="I2" s="6"/>
    </row>
    <row r="3" ht="18.75" customHeight="1" spans="1:9">
      <c r="A3" s="58" t="str">
        <f>"单位名称："&amp;"永德县崇岗乡中心校"</f>
        <v>单位名称：永德县崇岗乡中心校</v>
      </c>
      <c r="B3" s="59"/>
      <c r="C3" s="59"/>
      <c r="D3" s="60"/>
      <c r="E3" s="61"/>
      <c r="G3" s="62"/>
      <c r="H3" s="62"/>
      <c r="I3" s="37" t="s">
        <v>171</v>
      </c>
    </row>
    <row r="4" ht="18.75" customHeight="1" spans="1:9">
      <c r="A4" s="30" t="s">
        <v>461</v>
      </c>
      <c r="B4" s="12" t="s">
        <v>192</v>
      </c>
      <c r="C4" s="13"/>
      <c r="D4" s="13"/>
      <c r="E4" s="12" t="s">
        <v>462</v>
      </c>
      <c r="F4" s="13"/>
      <c r="G4" s="63"/>
      <c r="H4" s="63"/>
      <c r="I4" s="14"/>
    </row>
    <row r="5" ht="18.75" customHeight="1" spans="1:9">
      <c r="A5" s="32"/>
      <c r="B5" s="31" t="s">
        <v>56</v>
      </c>
      <c r="C5" s="11" t="s">
        <v>59</v>
      </c>
      <c r="D5" s="64" t="s">
        <v>463</v>
      </c>
      <c r="E5" s="65" t="s">
        <v>464</v>
      </c>
      <c r="F5" s="65" t="s">
        <v>464</v>
      </c>
      <c r="G5" s="65" t="s">
        <v>464</v>
      </c>
      <c r="H5" s="65" t="s">
        <v>464</v>
      </c>
      <c r="I5" s="65" t="s">
        <v>464</v>
      </c>
    </row>
    <row r="6" ht="18.75" customHeight="1" spans="1:9">
      <c r="A6" s="65">
        <v>1</v>
      </c>
      <c r="B6" s="65">
        <v>2</v>
      </c>
      <c r="C6" s="65">
        <v>3</v>
      </c>
      <c r="D6" s="65">
        <v>4</v>
      </c>
      <c r="E6" s="65">
        <v>5</v>
      </c>
      <c r="F6" s="65">
        <v>6</v>
      </c>
      <c r="G6" s="65">
        <v>7</v>
      </c>
      <c r="H6" s="65">
        <v>8</v>
      </c>
      <c r="I6" s="65">
        <v>9</v>
      </c>
    </row>
    <row r="7" ht="18.75" customHeight="1" spans="1:9">
      <c r="A7" s="33"/>
      <c r="B7" s="23"/>
      <c r="C7" s="23"/>
      <c r="D7" s="23"/>
      <c r="E7" s="23"/>
      <c r="F7" s="23"/>
      <c r="G7" s="23"/>
      <c r="H7" s="23"/>
      <c r="I7" s="23"/>
    </row>
    <row r="8" ht="18.75" customHeight="1" spans="1:9">
      <c r="A8" s="33"/>
      <c r="B8" s="23"/>
      <c r="C8" s="23"/>
      <c r="D8" s="23"/>
      <c r="E8" s="23"/>
      <c r="F8" s="23"/>
      <c r="G8" s="23"/>
      <c r="H8" s="23"/>
      <c r="I8" s="23"/>
    </row>
    <row r="9" customHeight="1" spans="1:1">
      <c r="A9" t="s">
        <v>183</v>
      </c>
    </row>
  </sheetData>
  <mergeCells count="5">
    <mergeCell ref="A2:I2"/>
    <mergeCell ref="A3:E3"/>
    <mergeCell ref="B4:D4"/>
    <mergeCell ref="E4:I4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showZeros="0" workbookViewId="0">
      <selection activeCell="B15" sqref="B15"/>
    </sheetView>
  </sheetViews>
  <sheetFormatPr defaultColWidth="9.14285714285714" defaultRowHeight="12" customHeight="1" outlineLevelRow="7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ht="15" customHeight="1" spans="10:10">
      <c r="J1" s="37" t="s">
        <v>465</v>
      </c>
    </row>
    <row r="2" ht="36" customHeight="1" spans="1:10">
      <c r="A2" s="5" t="str">
        <f>"2025"&amp;"年县对下转移支付绩效目标表"</f>
        <v>2025年县对下转移支付绩效目标表</v>
      </c>
      <c r="B2" s="6"/>
      <c r="C2" s="6"/>
      <c r="D2" s="6"/>
      <c r="E2" s="6"/>
      <c r="F2" s="50"/>
      <c r="G2" s="6"/>
      <c r="H2" s="50"/>
      <c r="I2" s="50"/>
      <c r="J2" s="6"/>
    </row>
    <row r="3" ht="18.75" customHeight="1" spans="1:8">
      <c r="A3" s="7" t="str">
        <f>"单位名称："&amp;"永德县崇岗乡中心校"</f>
        <v>单位名称：永德县崇岗乡中心校</v>
      </c>
      <c r="B3" s="3"/>
      <c r="C3" s="3"/>
      <c r="D3" s="3"/>
      <c r="E3" s="3"/>
      <c r="F3" s="51"/>
      <c r="G3" s="3"/>
      <c r="H3" s="51"/>
    </row>
    <row r="4" ht="18.75" customHeight="1" spans="1:10">
      <c r="A4" s="45" t="s">
        <v>286</v>
      </c>
      <c r="B4" s="45" t="s">
        <v>287</v>
      </c>
      <c r="C4" s="45" t="s">
        <v>288</v>
      </c>
      <c r="D4" s="45" t="s">
        <v>289</v>
      </c>
      <c r="E4" s="45" t="s">
        <v>290</v>
      </c>
      <c r="F4" s="52" t="s">
        <v>291</v>
      </c>
      <c r="G4" s="45" t="s">
        <v>292</v>
      </c>
      <c r="H4" s="52" t="s">
        <v>293</v>
      </c>
      <c r="I4" s="52" t="s">
        <v>294</v>
      </c>
      <c r="J4" s="45" t="s">
        <v>295</v>
      </c>
    </row>
    <row r="5" ht="18.75" customHeight="1" spans="1:10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52">
        <v>6</v>
      </c>
      <c r="G5" s="45">
        <v>7</v>
      </c>
      <c r="H5" s="52">
        <v>8</v>
      </c>
      <c r="I5" s="52">
        <v>9</v>
      </c>
      <c r="J5" s="45">
        <v>10</v>
      </c>
    </row>
    <row r="6" ht="18.75" customHeight="1" spans="1:10">
      <c r="A6" s="21"/>
      <c r="B6" s="46"/>
      <c r="C6" s="46"/>
      <c r="D6" s="46"/>
      <c r="E6" s="53"/>
      <c r="F6" s="54"/>
      <c r="G6" s="53"/>
      <c r="H6" s="54"/>
      <c r="I6" s="54"/>
      <c r="J6" s="53"/>
    </row>
    <row r="7" ht="18.75" customHeight="1" spans="1:10">
      <c r="A7" s="21"/>
      <c r="B7" s="21"/>
      <c r="C7" s="21"/>
      <c r="D7" s="21"/>
      <c r="E7" s="21"/>
      <c r="F7" s="55"/>
      <c r="G7" s="21"/>
      <c r="H7" s="21"/>
      <c r="I7" s="21"/>
      <c r="J7" s="21"/>
    </row>
    <row r="8" customHeight="1" spans="1:1">
      <c r="A8" t="s">
        <v>183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showZeros="0" workbookViewId="0">
      <selection activeCell="C17" sqref="C17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ht="15" customHeight="1" spans="1:8">
      <c r="A1" s="1"/>
      <c r="B1" s="1"/>
      <c r="C1" s="1"/>
      <c r="D1" s="1"/>
      <c r="E1" s="1"/>
      <c r="F1" s="1"/>
      <c r="G1" s="1"/>
      <c r="H1" s="38" t="s">
        <v>466</v>
      </c>
    </row>
    <row r="2" ht="34.5" customHeight="1" spans="1:8">
      <c r="A2" s="39" t="str">
        <f>"2025"&amp;"年新增资产配置表"</f>
        <v>2025年新增资产配置表</v>
      </c>
      <c r="B2" s="6"/>
      <c r="C2" s="6"/>
      <c r="D2" s="6"/>
      <c r="E2" s="6"/>
      <c r="F2" s="6"/>
      <c r="G2" s="6"/>
      <c r="H2" s="6"/>
    </row>
    <row r="3" ht="18.75" customHeight="1" spans="1:8">
      <c r="A3" s="40" t="str">
        <f>"单位名称："&amp;"永德县崇岗乡中心校"</f>
        <v>单位名称：永德县崇岗乡中心校</v>
      </c>
      <c r="B3" s="8"/>
      <c r="C3" s="3"/>
      <c r="H3" s="41" t="s">
        <v>171</v>
      </c>
    </row>
    <row r="4" ht="18.75" customHeight="1" spans="1:8">
      <c r="A4" s="11" t="s">
        <v>185</v>
      </c>
      <c r="B4" s="11" t="s">
        <v>467</v>
      </c>
      <c r="C4" s="11" t="s">
        <v>468</v>
      </c>
      <c r="D4" s="11" t="s">
        <v>469</v>
      </c>
      <c r="E4" s="11" t="s">
        <v>470</v>
      </c>
      <c r="F4" s="42" t="s">
        <v>471</v>
      </c>
      <c r="G4" s="43"/>
      <c r="H4" s="44"/>
    </row>
    <row r="5" ht="18.75" customHeight="1" spans="1:8">
      <c r="A5" s="18"/>
      <c r="B5" s="18"/>
      <c r="C5" s="18"/>
      <c r="D5" s="18"/>
      <c r="E5" s="18"/>
      <c r="F5" s="45" t="s">
        <v>452</v>
      </c>
      <c r="G5" s="45" t="s">
        <v>472</v>
      </c>
      <c r="H5" s="45" t="s">
        <v>473</v>
      </c>
    </row>
    <row r="6" ht="18.75" customHeight="1" spans="1:8">
      <c r="A6" s="45">
        <v>1</v>
      </c>
      <c r="B6" s="45">
        <v>2</v>
      </c>
      <c r="C6" s="45">
        <v>3</v>
      </c>
      <c r="D6" s="45">
        <v>4</v>
      </c>
      <c r="E6" s="45">
        <v>5</v>
      </c>
      <c r="F6" s="45">
        <v>6</v>
      </c>
      <c r="G6" s="45">
        <v>7</v>
      </c>
      <c r="H6" s="45">
        <v>8</v>
      </c>
    </row>
    <row r="7" ht="18.75" customHeight="1" spans="1:8">
      <c r="A7" s="46"/>
      <c r="B7" s="46"/>
      <c r="C7" s="33"/>
      <c r="D7" s="33"/>
      <c r="E7" s="33"/>
      <c r="F7" s="47"/>
      <c r="G7" s="23"/>
      <c r="H7" s="23"/>
    </row>
    <row r="8" ht="18.75" customHeight="1" spans="1:8">
      <c r="A8" s="25" t="s">
        <v>56</v>
      </c>
      <c r="B8" s="48"/>
      <c r="C8" s="48"/>
      <c r="D8" s="48"/>
      <c r="E8" s="49"/>
      <c r="F8" s="47"/>
      <c r="G8" s="23"/>
      <c r="H8" s="23"/>
    </row>
    <row r="9" customHeight="1" spans="1:1">
      <c r="A9" t="s">
        <v>183</v>
      </c>
    </row>
  </sheetData>
  <mergeCells count="9">
    <mergeCell ref="A2:H2"/>
    <mergeCell ref="A3:C3"/>
    <mergeCell ref="F4:H4"/>
    <mergeCell ref="A8:E8"/>
    <mergeCell ref="A4:A5"/>
    <mergeCell ref="B4:B5"/>
    <mergeCell ref="C4:C5"/>
    <mergeCell ref="D4:D5"/>
    <mergeCell ref="E4:E5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showZeros="0" workbookViewId="0">
      <selection activeCell="G20" sqref="G20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ht="15" customHeight="1" spans="4:11">
      <c r="D1" s="28"/>
      <c r="E1" s="28"/>
      <c r="F1" s="28"/>
      <c r="G1" s="28"/>
      <c r="H1" s="29"/>
      <c r="I1" s="29"/>
      <c r="J1" s="29"/>
      <c r="K1" s="37" t="s">
        <v>474</v>
      </c>
    </row>
    <row r="2" ht="42.75" customHeight="1" spans="1:11">
      <c r="A2" s="5" t="str">
        <f>"2025"&amp;"年转移支付补助项目支出预算表"</f>
        <v>2025年转移支付补助项目支出预算表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8.75" customHeight="1" spans="1:11">
      <c r="A3" s="7" t="str">
        <f>"单位名称："&amp;"永德县崇岗乡中心校"</f>
        <v>单位名称：永德县崇岗乡中心校</v>
      </c>
      <c r="B3" s="8"/>
      <c r="C3" s="8"/>
      <c r="D3" s="8"/>
      <c r="E3" s="8"/>
      <c r="F3" s="8"/>
      <c r="G3" s="8"/>
      <c r="H3" s="9"/>
      <c r="I3" s="9"/>
      <c r="J3" s="9"/>
      <c r="K3" s="4" t="s">
        <v>171</v>
      </c>
    </row>
    <row r="4" ht="18.75" customHeight="1" spans="1:11">
      <c r="A4" s="10" t="s">
        <v>251</v>
      </c>
      <c r="B4" s="10" t="s">
        <v>187</v>
      </c>
      <c r="C4" s="10" t="s">
        <v>252</v>
      </c>
      <c r="D4" s="11" t="s">
        <v>188</v>
      </c>
      <c r="E4" s="11" t="s">
        <v>189</v>
      </c>
      <c r="F4" s="11" t="s">
        <v>253</v>
      </c>
      <c r="G4" s="11" t="s">
        <v>254</v>
      </c>
      <c r="H4" s="30" t="s">
        <v>56</v>
      </c>
      <c r="I4" s="12" t="s">
        <v>475</v>
      </c>
      <c r="J4" s="13"/>
      <c r="K4" s="14"/>
    </row>
    <row r="5" ht="18.75" customHeight="1" spans="1:11">
      <c r="A5" s="15"/>
      <c r="B5" s="15"/>
      <c r="C5" s="15"/>
      <c r="D5" s="16"/>
      <c r="E5" s="16"/>
      <c r="F5" s="16"/>
      <c r="G5" s="16"/>
      <c r="H5" s="31"/>
      <c r="I5" s="11" t="s">
        <v>59</v>
      </c>
      <c r="J5" s="11" t="s">
        <v>60</v>
      </c>
      <c r="K5" s="11" t="s">
        <v>61</v>
      </c>
    </row>
    <row r="6" ht="18.75" customHeight="1" spans="1:11">
      <c r="A6" s="17"/>
      <c r="B6" s="17"/>
      <c r="C6" s="17"/>
      <c r="D6" s="18"/>
      <c r="E6" s="18"/>
      <c r="F6" s="18"/>
      <c r="G6" s="18"/>
      <c r="H6" s="32"/>
      <c r="I6" s="18" t="s">
        <v>58</v>
      </c>
      <c r="J6" s="18"/>
      <c r="K6" s="18"/>
    </row>
    <row r="7" ht="18.7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3"/>
      <c r="B8" s="21"/>
      <c r="C8" s="33"/>
      <c r="D8" s="33"/>
      <c r="E8" s="33"/>
      <c r="F8" s="33"/>
      <c r="G8" s="33"/>
      <c r="H8" s="23"/>
      <c r="I8" s="23"/>
      <c r="J8" s="23"/>
      <c r="K8" s="23"/>
    </row>
    <row r="9" ht="18.75" customHeight="1" spans="1:11">
      <c r="A9" s="21"/>
      <c r="B9" s="21"/>
      <c r="C9" s="21"/>
      <c r="D9" s="21"/>
      <c r="E9" s="21"/>
      <c r="F9" s="21"/>
      <c r="G9" s="21"/>
      <c r="H9" s="23"/>
      <c r="I9" s="23"/>
      <c r="J9" s="23"/>
      <c r="K9" s="23"/>
    </row>
    <row r="10" ht="18.75" customHeight="1" spans="1:11">
      <c r="A10" s="34" t="s">
        <v>122</v>
      </c>
      <c r="B10" s="35"/>
      <c r="C10" s="35"/>
      <c r="D10" s="35"/>
      <c r="E10" s="35"/>
      <c r="F10" s="35"/>
      <c r="G10" s="36"/>
      <c r="H10" s="23"/>
      <c r="I10" s="23"/>
      <c r="J10" s="23"/>
      <c r="K10" s="23"/>
    </row>
    <row r="11" customHeight="1" spans="1:1">
      <c r="A11" t="s">
        <v>183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3"/>
  <sheetViews>
    <sheetView showZeros="0" workbookViewId="0">
      <selection activeCell="A1" sqref="A1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ht="15" customHeight="1" spans="1:7">
      <c r="A1" s="1"/>
      <c r="B1" s="1"/>
      <c r="C1" s="1"/>
      <c r="D1" s="2"/>
      <c r="E1" s="3"/>
      <c r="F1" s="3"/>
      <c r="G1" s="4" t="s">
        <v>476</v>
      </c>
    </row>
    <row r="2" ht="36.75" customHeight="1" spans="1:7">
      <c r="A2" s="5" t="str">
        <f>"2025"&amp;"年部门项目中期规划预算表"</f>
        <v>2025年部门项目中期规划预算表</v>
      </c>
      <c r="B2" s="6"/>
      <c r="C2" s="6"/>
      <c r="D2" s="6"/>
      <c r="E2" s="6"/>
      <c r="F2" s="6"/>
      <c r="G2" s="6"/>
    </row>
    <row r="3" ht="18.75" customHeight="1" spans="1:7">
      <c r="A3" s="7" t="str">
        <f>"单位名称："&amp;"永德县崇岗乡中心校"</f>
        <v>单位名称：永德县崇岗乡中心校</v>
      </c>
      <c r="B3" s="8"/>
      <c r="C3" s="8"/>
      <c r="D3" s="8"/>
      <c r="E3" s="9"/>
      <c r="F3" s="9"/>
      <c r="G3" s="4" t="s">
        <v>171</v>
      </c>
    </row>
    <row r="4" ht="18.75" customHeight="1" spans="1:7">
      <c r="A4" s="10" t="s">
        <v>252</v>
      </c>
      <c r="B4" s="10" t="s">
        <v>251</v>
      </c>
      <c r="C4" s="10" t="s">
        <v>187</v>
      </c>
      <c r="D4" s="11" t="s">
        <v>477</v>
      </c>
      <c r="E4" s="12" t="s">
        <v>59</v>
      </c>
      <c r="F4" s="13"/>
      <c r="G4" s="14"/>
    </row>
    <row r="5" ht="18.75" customHeight="1" spans="1:7">
      <c r="A5" s="15"/>
      <c r="B5" s="15"/>
      <c r="C5" s="15"/>
      <c r="D5" s="16"/>
      <c r="E5" s="10" t="str">
        <f>"2025"&amp;"年"</f>
        <v>2025年</v>
      </c>
      <c r="F5" s="10" t="str">
        <f>"2025"+1&amp;"年"</f>
        <v>2026年</v>
      </c>
      <c r="G5" s="11" t="str">
        <f>"2025"+2&amp;"年"</f>
        <v>2027年</v>
      </c>
    </row>
    <row r="6" ht="18.75" customHeight="1" spans="1:7">
      <c r="A6" s="17"/>
      <c r="B6" s="17"/>
      <c r="C6" s="17"/>
      <c r="D6" s="18"/>
      <c r="E6" s="17" t="s">
        <v>58</v>
      </c>
      <c r="F6" s="17"/>
      <c r="G6" s="18"/>
    </row>
    <row r="7" ht="18.7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20">
        <v>7</v>
      </c>
    </row>
    <row r="8" ht="18.75" customHeight="1" spans="1:7">
      <c r="A8" s="21" t="s">
        <v>71</v>
      </c>
      <c r="B8" s="22"/>
      <c r="C8" s="22"/>
      <c r="D8" s="21"/>
      <c r="E8" s="23">
        <v>881948.12</v>
      </c>
      <c r="F8" s="23"/>
      <c r="G8" s="23"/>
    </row>
    <row r="9" ht="18.75" customHeight="1" spans="1:7">
      <c r="A9" s="21"/>
      <c r="B9" s="21" t="s">
        <v>478</v>
      </c>
      <c r="C9" s="21" t="s">
        <v>281</v>
      </c>
      <c r="D9" s="21" t="s">
        <v>479</v>
      </c>
      <c r="E9" s="23">
        <v>213005</v>
      </c>
      <c r="F9" s="23"/>
      <c r="G9" s="23"/>
    </row>
    <row r="10" ht="18.75" customHeight="1" spans="1:7">
      <c r="A10" s="24"/>
      <c r="B10" s="21" t="s">
        <v>478</v>
      </c>
      <c r="C10" s="21" t="s">
        <v>272</v>
      </c>
      <c r="D10" s="21" t="s">
        <v>479</v>
      </c>
      <c r="E10" s="23">
        <v>8707.5</v>
      </c>
      <c r="F10" s="23"/>
      <c r="G10" s="23"/>
    </row>
    <row r="11" ht="18.75" customHeight="1" spans="1:7">
      <c r="A11" s="24"/>
      <c r="B11" s="21" t="s">
        <v>480</v>
      </c>
      <c r="C11" s="21" t="s">
        <v>279</v>
      </c>
      <c r="D11" s="21" t="s">
        <v>479</v>
      </c>
      <c r="E11" s="23">
        <v>74035.62</v>
      </c>
      <c r="F11" s="23"/>
      <c r="G11" s="23"/>
    </row>
    <row r="12" ht="18.75" customHeight="1" spans="1:7">
      <c r="A12" s="24"/>
      <c r="B12" s="21" t="s">
        <v>480</v>
      </c>
      <c r="C12" s="21" t="s">
        <v>262</v>
      </c>
      <c r="D12" s="21" t="s">
        <v>479</v>
      </c>
      <c r="E12" s="23">
        <v>586200</v>
      </c>
      <c r="F12" s="23"/>
      <c r="G12" s="23"/>
    </row>
    <row r="13" ht="18.75" customHeight="1" spans="1:7">
      <c r="A13" s="25" t="s">
        <v>56</v>
      </c>
      <c r="B13" s="26" t="s">
        <v>481</v>
      </c>
      <c r="C13" s="26"/>
      <c r="D13" s="27"/>
      <c r="E13" s="23">
        <v>881948.12</v>
      </c>
      <c r="F13" s="23"/>
      <c r="G13" s="23"/>
    </row>
  </sheetData>
  <mergeCells count="11">
    <mergeCell ref="A2:G2"/>
    <mergeCell ref="A3:D3"/>
    <mergeCell ref="E4:G4"/>
    <mergeCell ref="A13:D13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showZeros="0" topLeftCell="P3" workbookViewId="0">
      <selection activeCell="A1" sqref="A1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ht="15" customHeight="1" spans="10:19">
      <c r="J1" s="193"/>
      <c r="O1" s="66"/>
      <c r="P1" s="66"/>
      <c r="Q1" s="66"/>
      <c r="R1" s="66"/>
      <c r="S1" s="37" t="s">
        <v>53</v>
      </c>
    </row>
    <row r="2" ht="57.75" customHeight="1" spans="1:19">
      <c r="A2" s="124" t="str">
        <f>"2025"&amp;"年部门收入预算表"</f>
        <v>2025年部门收入预算表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94"/>
      <c r="P2" s="194"/>
      <c r="Q2" s="194"/>
      <c r="R2" s="194"/>
      <c r="S2" s="194"/>
    </row>
    <row r="3" ht="18.75" customHeight="1" spans="1:19">
      <c r="A3" s="40" t="str">
        <f>"单位名称："&amp;"永德县崇岗乡中心校"</f>
        <v>单位名称：永德县崇岗乡中心校</v>
      </c>
      <c r="B3" s="92"/>
      <c r="C3" s="92"/>
      <c r="D3" s="92"/>
      <c r="E3" s="92"/>
      <c r="F3" s="92"/>
      <c r="G3" s="92"/>
      <c r="H3" s="92"/>
      <c r="I3" s="92"/>
      <c r="J3" s="70"/>
      <c r="K3" s="92"/>
      <c r="L3" s="92"/>
      <c r="M3" s="92"/>
      <c r="N3" s="92"/>
      <c r="O3" s="70"/>
      <c r="P3" s="70"/>
      <c r="Q3" s="70"/>
      <c r="R3" s="70"/>
      <c r="S3" s="37" t="s">
        <v>1</v>
      </c>
    </row>
    <row r="4" ht="18.75" customHeight="1" spans="1:19">
      <c r="A4" s="179" t="s">
        <v>54</v>
      </c>
      <c r="B4" s="180" t="s">
        <v>55</v>
      </c>
      <c r="C4" s="180" t="s">
        <v>56</v>
      </c>
      <c r="D4" s="181" t="s">
        <v>57</v>
      </c>
      <c r="E4" s="182"/>
      <c r="F4" s="182"/>
      <c r="G4" s="182"/>
      <c r="H4" s="182"/>
      <c r="I4" s="182"/>
      <c r="J4" s="195"/>
      <c r="K4" s="182"/>
      <c r="L4" s="182"/>
      <c r="M4" s="182"/>
      <c r="N4" s="196"/>
      <c r="O4" s="181" t="s">
        <v>46</v>
      </c>
      <c r="P4" s="181"/>
      <c r="Q4" s="181"/>
      <c r="R4" s="181"/>
      <c r="S4" s="199"/>
    </row>
    <row r="5" ht="18.75" customHeight="1" spans="1:19">
      <c r="A5" s="183"/>
      <c r="B5" s="184"/>
      <c r="C5" s="184"/>
      <c r="D5" s="185" t="s">
        <v>58</v>
      </c>
      <c r="E5" s="185" t="s">
        <v>59</v>
      </c>
      <c r="F5" s="185" t="s">
        <v>60</v>
      </c>
      <c r="G5" s="185" t="s">
        <v>61</v>
      </c>
      <c r="H5" s="185" t="s">
        <v>62</v>
      </c>
      <c r="I5" s="197" t="s">
        <v>63</v>
      </c>
      <c r="J5" s="197"/>
      <c r="K5" s="197"/>
      <c r="L5" s="197"/>
      <c r="M5" s="197"/>
      <c r="N5" s="188"/>
      <c r="O5" s="185" t="s">
        <v>58</v>
      </c>
      <c r="P5" s="185" t="s">
        <v>59</v>
      </c>
      <c r="Q5" s="185" t="s">
        <v>60</v>
      </c>
      <c r="R5" s="185" t="s">
        <v>61</v>
      </c>
      <c r="S5" s="185" t="s">
        <v>64</v>
      </c>
    </row>
    <row r="6" ht="18.75" customHeight="1" spans="1:19">
      <c r="A6" s="186"/>
      <c r="B6" s="187"/>
      <c r="C6" s="187"/>
      <c r="D6" s="188"/>
      <c r="E6" s="188"/>
      <c r="F6" s="188"/>
      <c r="G6" s="188"/>
      <c r="H6" s="188"/>
      <c r="I6" s="187" t="s">
        <v>58</v>
      </c>
      <c r="J6" s="187" t="s">
        <v>65</v>
      </c>
      <c r="K6" s="187" t="s">
        <v>66</v>
      </c>
      <c r="L6" s="187" t="s">
        <v>67</v>
      </c>
      <c r="M6" s="187" t="s">
        <v>68</v>
      </c>
      <c r="N6" s="187" t="s">
        <v>69</v>
      </c>
      <c r="O6" s="198"/>
      <c r="P6" s="198"/>
      <c r="Q6" s="198"/>
      <c r="R6" s="198"/>
      <c r="S6" s="188"/>
    </row>
    <row r="7" ht="18.75" customHeight="1" spans="1:19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</row>
    <row r="8" ht="18.75" customHeight="1" spans="1:19">
      <c r="A8" s="189" t="s">
        <v>70</v>
      </c>
      <c r="B8" s="190" t="s">
        <v>71</v>
      </c>
      <c r="C8" s="23">
        <v>32514537.68</v>
      </c>
      <c r="D8" s="23">
        <v>32497137.68</v>
      </c>
      <c r="E8" s="23">
        <v>25410795.68</v>
      </c>
      <c r="F8" s="23"/>
      <c r="G8" s="23"/>
      <c r="H8" s="23"/>
      <c r="I8" s="23">
        <v>7086342</v>
      </c>
      <c r="J8" s="23"/>
      <c r="K8" s="23"/>
      <c r="L8" s="23"/>
      <c r="M8" s="23"/>
      <c r="N8" s="23">
        <v>7086342</v>
      </c>
      <c r="O8" s="23">
        <v>17400</v>
      </c>
      <c r="P8" s="23"/>
      <c r="Q8" s="23"/>
      <c r="R8" s="23"/>
      <c r="S8" s="23">
        <v>17400</v>
      </c>
    </row>
    <row r="9" ht="18.75" customHeight="1" spans="1:19">
      <c r="A9" s="191" t="s">
        <v>56</v>
      </c>
      <c r="B9" s="192"/>
      <c r="C9" s="23">
        <v>32514537.68</v>
      </c>
      <c r="D9" s="23">
        <v>32497137.68</v>
      </c>
      <c r="E9" s="23">
        <v>25410795.68</v>
      </c>
      <c r="F9" s="23"/>
      <c r="G9" s="23"/>
      <c r="H9" s="23"/>
      <c r="I9" s="23">
        <v>7086342</v>
      </c>
      <c r="J9" s="23"/>
      <c r="K9" s="23"/>
      <c r="L9" s="23"/>
      <c r="M9" s="23"/>
      <c r="N9" s="23">
        <v>7086342</v>
      </c>
      <c r="O9" s="23">
        <v>17400</v>
      </c>
      <c r="P9" s="23"/>
      <c r="Q9" s="23"/>
      <c r="R9" s="23"/>
      <c r="S9" s="23">
        <v>17400</v>
      </c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6"/>
  <sheetViews>
    <sheetView showZeros="0" topLeftCell="A2" workbookViewId="0">
      <selection activeCell="A1" sqref="A1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ht="15" customHeight="1" spans="1:15">
      <c r="A1" s="1"/>
      <c r="B1" s="1"/>
      <c r="C1" s="1"/>
      <c r="D1" s="167"/>
      <c r="E1" s="1"/>
      <c r="F1" s="1"/>
      <c r="G1" s="1"/>
      <c r="H1" s="167"/>
      <c r="I1" s="1"/>
      <c r="J1" s="167"/>
      <c r="K1" s="1"/>
      <c r="L1" s="1"/>
      <c r="M1" s="1"/>
      <c r="N1" s="1"/>
      <c r="O1" s="38" t="s">
        <v>72</v>
      </c>
    </row>
    <row r="2" ht="42" customHeight="1" spans="1:15">
      <c r="A2" s="5" t="str">
        <f>"2025"&amp;"年部门支出预算表"</f>
        <v>2025年部门支出预算表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</row>
    <row r="3" ht="18.75" customHeight="1" spans="1:15">
      <c r="A3" s="169" t="str">
        <f>"单位名称："&amp;"永德县崇岗乡中心校"</f>
        <v>单位名称：永德县崇岗乡中心校</v>
      </c>
      <c r="B3" s="170"/>
      <c r="C3" s="61"/>
      <c r="D3" s="29"/>
      <c r="E3" s="61"/>
      <c r="F3" s="61"/>
      <c r="G3" s="61"/>
      <c r="H3" s="29"/>
      <c r="I3" s="61"/>
      <c r="J3" s="29"/>
      <c r="K3" s="61"/>
      <c r="L3" s="61"/>
      <c r="M3" s="177"/>
      <c r="N3" s="177"/>
      <c r="O3" s="38" t="s">
        <v>1</v>
      </c>
    </row>
    <row r="4" ht="18.75" customHeight="1" spans="1:15">
      <c r="A4" s="10" t="s">
        <v>73</v>
      </c>
      <c r="B4" s="10" t="s">
        <v>74</v>
      </c>
      <c r="C4" s="10" t="s">
        <v>56</v>
      </c>
      <c r="D4" s="12" t="s">
        <v>59</v>
      </c>
      <c r="E4" s="73" t="s">
        <v>75</v>
      </c>
      <c r="F4" s="133" t="s">
        <v>76</v>
      </c>
      <c r="G4" s="10" t="s">
        <v>60</v>
      </c>
      <c r="H4" s="10" t="s">
        <v>61</v>
      </c>
      <c r="I4" s="10" t="s">
        <v>77</v>
      </c>
      <c r="J4" s="12" t="s">
        <v>78</v>
      </c>
      <c r="K4" s="13"/>
      <c r="L4" s="13"/>
      <c r="M4" s="13"/>
      <c r="N4" s="13"/>
      <c r="O4" s="14"/>
    </row>
    <row r="5" ht="30" customHeight="1" spans="1:15">
      <c r="A5" s="18"/>
      <c r="B5" s="18"/>
      <c r="C5" s="18"/>
      <c r="D5" s="65" t="s">
        <v>58</v>
      </c>
      <c r="E5" s="91" t="s">
        <v>75</v>
      </c>
      <c r="F5" s="91" t="s">
        <v>76</v>
      </c>
      <c r="G5" s="18"/>
      <c r="H5" s="18"/>
      <c r="I5" s="18"/>
      <c r="J5" s="65" t="s">
        <v>58</v>
      </c>
      <c r="K5" s="45" t="s">
        <v>79</v>
      </c>
      <c r="L5" s="45" t="s">
        <v>80</v>
      </c>
      <c r="M5" s="45" t="s">
        <v>81</v>
      </c>
      <c r="N5" s="45" t="s">
        <v>82</v>
      </c>
      <c r="O5" s="45" t="s">
        <v>83</v>
      </c>
    </row>
    <row r="6" ht="18.75" customHeight="1" spans="1:15">
      <c r="A6" s="114">
        <v>1</v>
      </c>
      <c r="B6" s="114">
        <v>2</v>
      </c>
      <c r="C6" s="65">
        <v>3</v>
      </c>
      <c r="D6" s="65">
        <v>4</v>
      </c>
      <c r="E6" s="65">
        <v>5</v>
      </c>
      <c r="F6" s="65">
        <v>6</v>
      </c>
      <c r="G6" s="65">
        <v>7</v>
      </c>
      <c r="H6" s="65">
        <v>8</v>
      </c>
      <c r="I6" s="65">
        <v>9</v>
      </c>
      <c r="J6" s="65">
        <v>10</v>
      </c>
      <c r="K6" s="65">
        <v>11</v>
      </c>
      <c r="L6" s="65">
        <v>12</v>
      </c>
      <c r="M6" s="65">
        <v>13</v>
      </c>
      <c r="N6" s="65">
        <v>14</v>
      </c>
      <c r="O6" s="65">
        <v>15</v>
      </c>
    </row>
    <row r="7" ht="18.75" customHeight="1" spans="1:15">
      <c r="A7" s="128" t="s">
        <v>84</v>
      </c>
      <c r="B7" s="156" t="s">
        <v>85</v>
      </c>
      <c r="C7" s="23">
        <v>26638688.56</v>
      </c>
      <c r="D7" s="23">
        <v>19534946.56</v>
      </c>
      <c r="E7" s="23">
        <v>18652998.44</v>
      </c>
      <c r="F7" s="23">
        <v>881948.12</v>
      </c>
      <c r="G7" s="23"/>
      <c r="H7" s="23"/>
      <c r="I7" s="23"/>
      <c r="J7" s="23">
        <v>7103742</v>
      </c>
      <c r="K7" s="23"/>
      <c r="L7" s="23"/>
      <c r="M7" s="23"/>
      <c r="N7" s="23"/>
      <c r="O7" s="23">
        <v>7103742</v>
      </c>
    </row>
    <row r="8" ht="18.75" customHeight="1" spans="1:15">
      <c r="A8" s="171" t="s">
        <v>86</v>
      </c>
      <c r="B8" s="207" t="s">
        <v>87</v>
      </c>
      <c r="C8" s="23">
        <v>26636420.56</v>
      </c>
      <c r="D8" s="23">
        <v>19532678.56</v>
      </c>
      <c r="E8" s="23">
        <v>18652998.44</v>
      </c>
      <c r="F8" s="23">
        <v>879680.12</v>
      </c>
      <c r="G8" s="23"/>
      <c r="H8" s="23"/>
      <c r="I8" s="23"/>
      <c r="J8" s="23">
        <v>7103742</v>
      </c>
      <c r="K8" s="23"/>
      <c r="L8" s="23"/>
      <c r="M8" s="23"/>
      <c r="N8" s="23"/>
      <c r="O8" s="23">
        <v>7103742</v>
      </c>
    </row>
    <row r="9" ht="18.75" customHeight="1" spans="1:15">
      <c r="A9" s="173" t="s">
        <v>88</v>
      </c>
      <c r="B9" s="208" t="s">
        <v>89</v>
      </c>
      <c r="C9" s="23">
        <v>594907.5</v>
      </c>
      <c r="D9" s="23">
        <v>594907.5</v>
      </c>
      <c r="E9" s="23"/>
      <c r="F9" s="23">
        <v>594907.5</v>
      </c>
      <c r="G9" s="23"/>
      <c r="H9" s="23"/>
      <c r="I9" s="23"/>
      <c r="J9" s="23"/>
      <c r="K9" s="23"/>
      <c r="L9" s="23"/>
      <c r="M9" s="23"/>
      <c r="N9" s="23"/>
      <c r="O9" s="23"/>
    </row>
    <row r="10" ht="18.75" customHeight="1" spans="1:15">
      <c r="A10" s="173" t="s">
        <v>90</v>
      </c>
      <c r="B10" s="208" t="s">
        <v>91</v>
      </c>
      <c r="C10" s="23">
        <v>26041513.06</v>
      </c>
      <c r="D10" s="23">
        <v>18937771.06</v>
      </c>
      <c r="E10" s="23">
        <v>18652998.44</v>
      </c>
      <c r="F10" s="23">
        <v>284772.62</v>
      </c>
      <c r="G10" s="23"/>
      <c r="H10" s="23"/>
      <c r="I10" s="23"/>
      <c r="J10" s="23">
        <v>7103742</v>
      </c>
      <c r="K10" s="23"/>
      <c r="L10" s="23"/>
      <c r="M10" s="23"/>
      <c r="N10" s="23"/>
      <c r="O10" s="23">
        <v>7103742</v>
      </c>
    </row>
    <row r="11" ht="18.75" customHeight="1" spans="1:15">
      <c r="A11" s="171" t="s">
        <v>92</v>
      </c>
      <c r="B11" s="207" t="s">
        <v>93</v>
      </c>
      <c r="C11" s="23">
        <v>2268</v>
      </c>
      <c r="D11" s="23">
        <v>2268</v>
      </c>
      <c r="E11" s="23"/>
      <c r="F11" s="23">
        <v>2268</v>
      </c>
      <c r="G11" s="23"/>
      <c r="H11" s="23"/>
      <c r="I11" s="23"/>
      <c r="J11" s="23"/>
      <c r="K11" s="23"/>
      <c r="L11" s="23"/>
      <c r="M11" s="23"/>
      <c r="N11" s="23"/>
      <c r="O11" s="23"/>
    </row>
    <row r="12" ht="18.75" customHeight="1" spans="1:15">
      <c r="A12" s="173" t="s">
        <v>94</v>
      </c>
      <c r="B12" s="208" t="s">
        <v>95</v>
      </c>
      <c r="C12" s="23">
        <v>2268</v>
      </c>
      <c r="D12" s="23">
        <v>2268</v>
      </c>
      <c r="E12" s="23"/>
      <c r="F12" s="23">
        <v>2268</v>
      </c>
      <c r="G12" s="23"/>
      <c r="H12" s="23"/>
      <c r="I12" s="23"/>
      <c r="J12" s="23"/>
      <c r="K12" s="23"/>
      <c r="L12" s="23"/>
      <c r="M12" s="23"/>
      <c r="N12" s="23"/>
      <c r="O12" s="23"/>
    </row>
    <row r="13" ht="18.75" customHeight="1" spans="1:15">
      <c r="A13" s="128" t="s">
        <v>96</v>
      </c>
      <c r="B13" s="156" t="s">
        <v>97</v>
      </c>
      <c r="C13" s="23">
        <v>3280067.38</v>
      </c>
      <c r="D13" s="23">
        <v>3280067.38</v>
      </c>
      <c r="E13" s="23">
        <v>3280067.38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ht="18.75" customHeight="1" spans="1:15">
      <c r="A14" s="171" t="s">
        <v>98</v>
      </c>
      <c r="B14" s="207" t="s">
        <v>99</v>
      </c>
      <c r="C14" s="23">
        <v>3189227.38</v>
      </c>
      <c r="D14" s="23">
        <v>3189227.38</v>
      </c>
      <c r="E14" s="23">
        <v>3189227.38</v>
      </c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ht="18.75" customHeight="1" spans="1:15">
      <c r="A15" s="173" t="s">
        <v>100</v>
      </c>
      <c r="B15" s="208" t="s">
        <v>101</v>
      </c>
      <c r="C15" s="23">
        <v>1081230.08</v>
      </c>
      <c r="D15" s="23">
        <v>1081230.08</v>
      </c>
      <c r="E15" s="23">
        <v>1081230.08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ht="18.75" customHeight="1" spans="1:15">
      <c r="A16" s="173" t="s">
        <v>102</v>
      </c>
      <c r="B16" s="208" t="s">
        <v>103</v>
      </c>
      <c r="C16" s="23">
        <v>2107997.3</v>
      </c>
      <c r="D16" s="23">
        <v>2107997.3</v>
      </c>
      <c r="E16" s="23">
        <v>2107997.3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ht="18.75" customHeight="1" spans="1:15">
      <c r="A17" s="171" t="s">
        <v>104</v>
      </c>
      <c r="B17" s="207" t="s">
        <v>105</v>
      </c>
      <c r="C17" s="23">
        <v>90840</v>
      </c>
      <c r="D17" s="23">
        <v>90840</v>
      </c>
      <c r="E17" s="23">
        <v>90840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ht="18.75" customHeight="1" spans="1:15">
      <c r="A18" s="173" t="s">
        <v>106</v>
      </c>
      <c r="B18" s="208" t="s">
        <v>107</v>
      </c>
      <c r="C18" s="23">
        <v>90840</v>
      </c>
      <c r="D18" s="23">
        <v>90840</v>
      </c>
      <c r="E18" s="23">
        <v>90840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ht="18.75" customHeight="1" spans="1:15">
      <c r="A19" s="128" t="s">
        <v>108</v>
      </c>
      <c r="B19" s="156" t="s">
        <v>109</v>
      </c>
      <c r="C19" s="23">
        <v>1014783.77</v>
      </c>
      <c r="D19" s="23">
        <v>1014783.77</v>
      </c>
      <c r="E19" s="23">
        <v>1014783.77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ht="18.75" customHeight="1" spans="1:15">
      <c r="A20" s="171" t="s">
        <v>110</v>
      </c>
      <c r="B20" s="207" t="s">
        <v>111</v>
      </c>
      <c r="C20" s="23">
        <v>1014783.77</v>
      </c>
      <c r="D20" s="23">
        <v>1014783.77</v>
      </c>
      <c r="E20" s="23">
        <v>1014783.77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ht="18.75" customHeight="1" spans="1:15">
      <c r="A21" s="173" t="s">
        <v>112</v>
      </c>
      <c r="B21" s="208" t="s">
        <v>113</v>
      </c>
      <c r="C21" s="23">
        <v>935423.8</v>
      </c>
      <c r="D21" s="23">
        <v>935423.8</v>
      </c>
      <c r="E21" s="23">
        <v>935423.8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ht="18.75" customHeight="1" spans="1:15">
      <c r="A22" s="173" t="s">
        <v>114</v>
      </c>
      <c r="B22" s="208" t="s">
        <v>115</v>
      </c>
      <c r="C22" s="23">
        <v>79359.97</v>
      </c>
      <c r="D22" s="23">
        <v>79359.97</v>
      </c>
      <c r="E22" s="23">
        <v>79359.97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ht="18.75" customHeight="1" spans="1:15">
      <c r="A23" s="128" t="s">
        <v>116</v>
      </c>
      <c r="B23" s="156" t="s">
        <v>117</v>
      </c>
      <c r="C23" s="23">
        <v>1580997.97</v>
      </c>
      <c r="D23" s="23">
        <v>1580997.97</v>
      </c>
      <c r="E23" s="23">
        <v>1580997.97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</row>
    <row r="24" ht="18.75" customHeight="1" spans="1:15">
      <c r="A24" s="171" t="s">
        <v>118</v>
      </c>
      <c r="B24" s="207" t="s">
        <v>119</v>
      </c>
      <c r="C24" s="23">
        <v>1580997.97</v>
      </c>
      <c r="D24" s="23">
        <v>1580997.97</v>
      </c>
      <c r="E24" s="23">
        <v>1580997.97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</row>
    <row r="25" ht="18.75" customHeight="1" spans="1:15">
      <c r="A25" s="173" t="s">
        <v>120</v>
      </c>
      <c r="B25" s="208" t="s">
        <v>121</v>
      </c>
      <c r="C25" s="23">
        <v>1580997.97</v>
      </c>
      <c r="D25" s="23">
        <v>1580997.97</v>
      </c>
      <c r="E25" s="23">
        <v>1580997.97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</row>
    <row r="26" ht="18.75" customHeight="1" spans="1:15">
      <c r="A26" s="175" t="s">
        <v>122</v>
      </c>
      <c r="B26" s="176" t="s">
        <v>122</v>
      </c>
      <c r="C26" s="23">
        <v>32514537.68</v>
      </c>
      <c r="D26" s="23">
        <v>25410795.68</v>
      </c>
      <c r="E26" s="23">
        <v>24528847.56</v>
      </c>
      <c r="F26" s="23">
        <v>881948.12</v>
      </c>
      <c r="G26" s="23"/>
      <c r="H26" s="23"/>
      <c r="I26" s="23"/>
      <c r="J26" s="23">
        <v>7103742</v>
      </c>
      <c r="K26" s="23"/>
      <c r="L26" s="23"/>
      <c r="M26" s="23"/>
      <c r="N26" s="23"/>
      <c r="O26" s="23">
        <v>7103742</v>
      </c>
    </row>
  </sheetData>
  <mergeCells count="11">
    <mergeCell ref="A2:O2"/>
    <mergeCell ref="A3:L3"/>
    <mergeCell ref="D4:F4"/>
    <mergeCell ref="J4:O4"/>
    <mergeCell ref="A26:B26"/>
    <mergeCell ref="A4:A5"/>
    <mergeCell ref="B4:B5"/>
    <mergeCell ref="C4:C5"/>
    <mergeCell ref="G4:G5"/>
    <mergeCell ref="H4:H5"/>
    <mergeCell ref="I4:I5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6"/>
  <sheetViews>
    <sheetView showZeros="0" topLeftCell="A22" workbookViewId="0">
      <selection activeCell="A1" sqref="A1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ht="15" customHeight="1" spans="1:4">
      <c r="A1" s="1"/>
      <c r="B1" s="1"/>
      <c r="C1" s="1"/>
      <c r="D1" s="38" t="s">
        <v>123</v>
      </c>
    </row>
    <row r="2" ht="36" customHeight="1" spans="1:4">
      <c r="A2" s="5" t="str">
        <f>"2025"&amp;"年部门财政拨款收支预算总表"</f>
        <v>2025年部门财政拨款收支预算总表</v>
      </c>
      <c r="B2" s="154"/>
      <c r="C2" s="154"/>
      <c r="D2" s="154"/>
    </row>
    <row r="3" ht="18.75" customHeight="1" spans="1:4">
      <c r="A3" s="7" t="str">
        <f>"单位名称："&amp;"永德县崇岗乡中心校"</f>
        <v>单位名称：永德县崇岗乡中心校</v>
      </c>
      <c r="B3" s="155"/>
      <c r="C3" s="155"/>
      <c r="D3" s="38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0" t="s">
        <v>4</v>
      </c>
      <c r="B5" s="104" t="str">
        <f>"2025"&amp;"年预算数"</f>
        <v>2025年预算数</v>
      </c>
      <c r="C5" s="30" t="s">
        <v>124</v>
      </c>
      <c r="D5" s="104" t="str">
        <f>"2025"&amp;"年预算数"</f>
        <v>2025年预算数</v>
      </c>
    </row>
    <row r="6" ht="18.75" customHeight="1" spans="1:4">
      <c r="A6" s="32"/>
      <c r="B6" s="18"/>
      <c r="C6" s="32"/>
      <c r="D6" s="18"/>
    </row>
    <row r="7" ht="18.75" customHeight="1" spans="1:4">
      <c r="A7" s="156" t="s">
        <v>125</v>
      </c>
      <c r="B7" s="23">
        <v>25410795.68</v>
      </c>
      <c r="C7" s="22" t="s">
        <v>126</v>
      </c>
      <c r="D7" s="23">
        <v>25410795.68</v>
      </c>
    </row>
    <row r="8" ht="18.75" customHeight="1" spans="1:4">
      <c r="A8" s="157" t="s">
        <v>127</v>
      </c>
      <c r="B8" s="23">
        <v>25410795.68</v>
      </c>
      <c r="C8" s="22" t="s">
        <v>128</v>
      </c>
      <c r="D8" s="23"/>
    </row>
    <row r="9" ht="18.75" customHeight="1" spans="1:4">
      <c r="A9" s="157" t="s">
        <v>129</v>
      </c>
      <c r="B9" s="23"/>
      <c r="C9" s="22" t="s">
        <v>130</v>
      </c>
      <c r="D9" s="23"/>
    </row>
    <row r="10" ht="18.75" customHeight="1" spans="1:4">
      <c r="A10" s="157" t="s">
        <v>131</v>
      </c>
      <c r="B10" s="23"/>
      <c r="C10" s="22" t="s">
        <v>132</v>
      </c>
      <c r="D10" s="23"/>
    </row>
    <row r="11" ht="18.75" customHeight="1" spans="1:4">
      <c r="A11" s="158" t="s">
        <v>133</v>
      </c>
      <c r="B11" s="23"/>
      <c r="C11" s="159" t="s">
        <v>134</v>
      </c>
      <c r="D11" s="23"/>
    </row>
    <row r="12" ht="18.75" customHeight="1" spans="1:4">
      <c r="A12" s="160" t="s">
        <v>127</v>
      </c>
      <c r="B12" s="23"/>
      <c r="C12" s="161" t="s">
        <v>135</v>
      </c>
      <c r="D12" s="23">
        <v>19534946.56</v>
      </c>
    </row>
    <row r="13" ht="18.75" customHeight="1" spans="1:4">
      <c r="A13" s="160" t="s">
        <v>129</v>
      </c>
      <c r="B13" s="23"/>
      <c r="C13" s="161" t="s">
        <v>136</v>
      </c>
      <c r="D13" s="23"/>
    </row>
    <row r="14" ht="18.75" customHeight="1" spans="1:4">
      <c r="A14" s="160" t="s">
        <v>131</v>
      </c>
      <c r="B14" s="23"/>
      <c r="C14" s="161" t="s">
        <v>137</v>
      </c>
      <c r="D14" s="23"/>
    </row>
    <row r="15" ht="18.75" customHeight="1" spans="1:4">
      <c r="A15" s="160" t="s">
        <v>26</v>
      </c>
      <c r="B15" s="23"/>
      <c r="C15" s="161" t="s">
        <v>138</v>
      </c>
      <c r="D15" s="23">
        <v>3280067.38</v>
      </c>
    </row>
    <row r="16" ht="18.75" customHeight="1" spans="1:4">
      <c r="A16" s="160" t="s">
        <v>26</v>
      </c>
      <c r="B16" s="23" t="s">
        <v>26</v>
      </c>
      <c r="C16" s="161" t="s">
        <v>139</v>
      </c>
      <c r="D16" s="23">
        <v>1014783.77</v>
      </c>
    </row>
    <row r="17" ht="18.75" customHeight="1" spans="1:4">
      <c r="A17" s="162" t="s">
        <v>26</v>
      </c>
      <c r="B17" s="23" t="s">
        <v>26</v>
      </c>
      <c r="C17" s="161" t="s">
        <v>140</v>
      </c>
      <c r="D17" s="23"/>
    </row>
    <row r="18" ht="18.75" customHeight="1" spans="1:4">
      <c r="A18" s="162" t="s">
        <v>26</v>
      </c>
      <c r="B18" s="23" t="s">
        <v>26</v>
      </c>
      <c r="C18" s="161" t="s">
        <v>141</v>
      </c>
      <c r="D18" s="23"/>
    </row>
    <row r="19" ht="18.75" customHeight="1" spans="1:4">
      <c r="A19" s="163" t="s">
        <v>26</v>
      </c>
      <c r="B19" s="23" t="s">
        <v>26</v>
      </c>
      <c r="C19" s="161" t="s">
        <v>142</v>
      </c>
      <c r="D19" s="23"/>
    </row>
    <row r="20" ht="18.75" customHeight="1" spans="1:4">
      <c r="A20" s="163" t="s">
        <v>26</v>
      </c>
      <c r="B20" s="23" t="s">
        <v>26</v>
      </c>
      <c r="C20" s="161" t="s">
        <v>143</v>
      </c>
      <c r="D20" s="23"/>
    </row>
    <row r="21" ht="18.75" customHeight="1" spans="1:4">
      <c r="A21" s="163" t="s">
        <v>26</v>
      </c>
      <c r="B21" s="23" t="s">
        <v>26</v>
      </c>
      <c r="C21" s="161" t="s">
        <v>144</v>
      </c>
      <c r="D21" s="23"/>
    </row>
    <row r="22" ht="18.75" customHeight="1" spans="1:4">
      <c r="A22" s="163" t="s">
        <v>26</v>
      </c>
      <c r="B22" s="23" t="s">
        <v>26</v>
      </c>
      <c r="C22" s="161" t="s">
        <v>145</v>
      </c>
      <c r="D22" s="23"/>
    </row>
    <row r="23" ht="18.75" customHeight="1" spans="1:4">
      <c r="A23" s="163" t="s">
        <v>26</v>
      </c>
      <c r="B23" s="23" t="s">
        <v>26</v>
      </c>
      <c r="C23" s="161" t="s">
        <v>146</v>
      </c>
      <c r="D23" s="23"/>
    </row>
    <row r="24" ht="18.75" customHeight="1" spans="1:4">
      <c r="A24" s="163" t="s">
        <v>26</v>
      </c>
      <c r="B24" s="23" t="s">
        <v>26</v>
      </c>
      <c r="C24" s="161" t="s">
        <v>147</v>
      </c>
      <c r="D24" s="23"/>
    </row>
    <row r="25" ht="18.75" customHeight="1" spans="1:4">
      <c r="A25" s="163" t="s">
        <v>26</v>
      </c>
      <c r="B25" s="23" t="s">
        <v>26</v>
      </c>
      <c r="C25" s="161" t="s">
        <v>148</v>
      </c>
      <c r="D25" s="23"/>
    </row>
    <row r="26" ht="18.75" customHeight="1" spans="1:4">
      <c r="A26" s="163" t="s">
        <v>26</v>
      </c>
      <c r="B26" s="23" t="s">
        <v>26</v>
      </c>
      <c r="C26" s="161" t="s">
        <v>149</v>
      </c>
      <c r="D26" s="23">
        <v>1580997.97</v>
      </c>
    </row>
    <row r="27" ht="18.75" customHeight="1" spans="1:4">
      <c r="A27" s="163" t="s">
        <v>26</v>
      </c>
      <c r="B27" s="23" t="s">
        <v>26</v>
      </c>
      <c r="C27" s="161" t="s">
        <v>150</v>
      </c>
      <c r="D27" s="23"/>
    </row>
    <row r="28" ht="18.75" customHeight="1" spans="1:4">
      <c r="A28" s="163" t="s">
        <v>26</v>
      </c>
      <c r="B28" s="23" t="s">
        <v>26</v>
      </c>
      <c r="C28" s="161" t="s">
        <v>151</v>
      </c>
      <c r="D28" s="23"/>
    </row>
    <row r="29" ht="18.75" customHeight="1" spans="1:4">
      <c r="A29" s="163" t="s">
        <v>26</v>
      </c>
      <c r="B29" s="23" t="s">
        <v>26</v>
      </c>
      <c r="C29" s="161" t="s">
        <v>152</v>
      </c>
      <c r="D29" s="23"/>
    </row>
    <row r="30" ht="18.75" customHeight="1" spans="1:4">
      <c r="A30" s="163" t="s">
        <v>26</v>
      </c>
      <c r="B30" s="23" t="s">
        <v>26</v>
      </c>
      <c r="C30" s="161" t="s">
        <v>153</v>
      </c>
      <c r="D30" s="23"/>
    </row>
    <row r="31" ht="18.75" customHeight="1" spans="1:4">
      <c r="A31" s="164" t="s">
        <v>26</v>
      </c>
      <c r="B31" s="23" t="s">
        <v>26</v>
      </c>
      <c r="C31" s="161" t="s">
        <v>154</v>
      </c>
      <c r="D31" s="23"/>
    </row>
    <row r="32" ht="18.75" customHeight="1" spans="1:4">
      <c r="A32" s="164" t="s">
        <v>26</v>
      </c>
      <c r="B32" s="23" t="s">
        <v>26</v>
      </c>
      <c r="C32" s="161" t="s">
        <v>155</v>
      </c>
      <c r="D32" s="23"/>
    </row>
    <row r="33" ht="18.75" customHeight="1" spans="1:4">
      <c r="A33" s="164" t="s">
        <v>26</v>
      </c>
      <c r="B33" s="23" t="s">
        <v>26</v>
      </c>
      <c r="C33" s="161" t="s">
        <v>156</v>
      </c>
      <c r="D33" s="23"/>
    </row>
    <row r="34" ht="18.75" customHeight="1" spans="1:4">
      <c r="A34" s="164"/>
      <c r="B34" s="23"/>
      <c r="C34" s="161" t="s">
        <v>157</v>
      </c>
      <c r="D34" s="23"/>
    </row>
    <row r="35" ht="18.75" customHeight="1" spans="1:4">
      <c r="A35" s="164" t="s">
        <v>26</v>
      </c>
      <c r="B35" s="23" t="s">
        <v>26</v>
      </c>
      <c r="C35" s="161" t="s">
        <v>158</v>
      </c>
      <c r="D35" s="23"/>
    </row>
    <row r="36" ht="18.75" customHeight="1" spans="1:4">
      <c r="A36" s="54" t="s">
        <v>159</v>
      </c>
      <c r="B36" s="165">
        <v>25410795.68</v>
      </c>
      <c r="C36" s="166" t="s">
        <v>52</v>
      </c>
      <c r="D36" s="165">
        <v>25410795.68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6"/>
  <sheetViews>
    <sheetView showZeros="0" workbookViewId="0">
      <selection activeCell="A1" sqref="A1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ht="15" customHeight="1" spans="4:7">
      <c r="D1" s="144"/>
      <c r="F1" s="56"/>
      <c r="G1" s="38" t="s">
        <v>160</v>
      </c>
    </row>
    <row r="2" ht="39" customHeight="1" spans="1:7">
      <c r="A2" s="5" t="str">
        <f>"2025"&amp;"年一般公共预算支出预算表（按功能科目分类）"</f>
        <v>2025年一般公共预算支出预算表（按功能科目分类）</v>
      </c>
      <c r="B2" s="145"/>
      <c r="C2" s="145"/>
      <c r="D2" s="145"/>
      <c r="E2" s="145"/>
      <c r="F2" s="145"/>
      <c r="G2" s="145"/>
    </row>
    <row r="3" ht="18" customHeight="1" spans="1:7">
      <c r="A3" s="146" t="str">
        <f>"单位名称："&amp;"永德县崇岗乡中心校"</f>
        <v>单位名称：永德县崇岗乡中心校</v>
      </c>
      <c r="B3" s="28"/>
      <c r="C3" s="29"/>
      <c r="D3" s="29"/>
      <c r="E3" s="29"/>
      <c r="F3" s="99"/>
      <c r="G3" s="38" t="s">
        <v>1</v>
      </c>
    </row>
    <row r="4" ht="20.25" customHeight="1" spans="1:7">
      <c r="A4" s="147" t="s">
        <v>161</v>
      </c>
      <c r="B4" s="148"/>
      <c r="C4" s="104" t="s">
        <v>56</v>
      </c>
      <c r="D4" s="126" t="s">
        <v>75</v>
      </c>
      <c r="E4" s="13"/>
      <c r="F4" s="14"/>
      <c r="G4" s="119" t="s">
        <v>76</v>
      </c>
    </row>
    <row r="5" ht="20.25" customHeight="1" spans="1:7">
      <c r="A5" s="149" t="s">
        <v>73</v>
      </c>
      <c r="B5" s="149" t="s">
        <v>74</v>
      </c>
      <c r="C5" s="32"/>
      <c r="D5" s="65" t="s">
        <v>58</v>
      </c>
      <c r="E5" s="65" t="s">
        <v>162</v>
      </c>
      <c r="F5" s="65" t="s">
        <v>163</v>
      </c>
      <c r="G5" s="93"/>
    </row>
    <row r="6" ht="19.5" customHeight="1" spans="1:7">
      <c r="A6" s="149" t="s">
        <v>164</v>
      </c>
      <c r="B6" s="149" t="s">
        <v>165</v>
      </c>
      <c r="C6" s="149" t="s">
        <v>166</v>
      </c>
      <c r="D6" s="65">
        <v>4</v>
      </c>
      <c r="E6" s="150" t="s">
        <v>167</v>
      </c>
      <c r="F6" s="150" t="s">
        <v>168</v>
      </c>
      <c r="G6" s="149" t="s">
        <v>169</v>
      </c>
    </row>
    <row r="7" ht="18" customHeight="1" spans="1:7">
      <c r="A7" s="33" t="s">
        <v>84</v>
      </c>
      <c r="B7" s="33" t="s">
        <v>85</v>
      </c>
      <c r="C7" s="23">
        <v>19534946.56</v>
      </c>
      <c r="D7" s="23">
        <v>18652998.44</v>
      </c>
      <c r="E7" s="23">
        <v>18518152.52</v>
      </c>
      <c r="F7" s="23">
        <v>134845.92</v>
      </c>
      <c r="G7" s="23">
        <v>881948.12</v>
      </c>
    </row>
    <row r="8" ht="18" customHeight="1" spans="1:7">
      <c r="A8" s="115" t="s">
        <v>86</v>
      </c>
      <c r="B8" s="115" t="s">
        <v>87</v>
      </c>
      <c r="C8" s="23">
        <v>19532678.56</v>
      </c>
      <c r="D8" s="23">
        <v>18652998.44</v>
      </c>
      <c r="E8" s="23">
        <v>18518152.52</v>
      </c>
      <c r="F8" s="23">
        <v>134845.92</v>
      </c>
      <c r="G8" s="23">
        <v>879680.12</v>
      </c>
    </row>
    <row r="9" ht="18" customHeight="1" spans="1:7">
      <c r="A9" s="151" t="s">
        <v>88</v>
      </c>
      <c r="B9" s="151" t="s">
        <v>89</v>
      </c>
      <c r="C9" s="23">
        <v>594907.5</v>
      </c>
      <c r="D9" s="23"/>
      <c r="E9" s="23"/>
      <c r="F9" s="23"/>
      <c r="G9" s="23">
        <v>594907.5</v>
      </c>
    </row>
    <row r="10" ht="18" customHeight="1" spans="1:7">
      <c r="A10" s="151" t="s">
        <v>90</v>
      </c>
      <c r="B10" s="151" t="s">
        <v>91</v>
      </c>
      <c r="C10" s="23">
        <v>18937771.06</v>
      </c>
      <c r="D10" s="23">
        <v>18652998.44</v>
      </c>
      <c r="E10" s="23">
        <v>18518152.52</v>
      </c>
      <c r="F10" s="23">
        <v>134845.92</v>
      </c>
      <c r="G10" s="23">
        <v>284772.62</v>
      </c>
    </row>
    <row r="11" ht="18" customHeight="1" spans="1:7">
      <c r="A11" s="115" t="s">
        <v>92</v>
      </c>
      <c r="B11" s="115" t="s">
        <v>93</v>
      </c>
      <c r="C11" s="23">
        <v>2268</v>
      </c>
      <c r="D11" s="23"/>
      <c r="E11" s="23"/>
      <c r="F11" s="23"/>
      <c r="G11" s="23">
        <v>2268</v>
      </c>
    </row>
    <row r="12" ht="18" customHeight="1" spans="1:7">
      <c r="A12" s="151" t="s">
        <v>94</v>
      </c>
      <c r="B12" s="151" t="s">
        <v>95</v>
      </c>
      <c r="C12" s="23">
        <v>2268</v>
      </c>
      <c r="D12" s="23"/>
      <c r="E12" s="23"/>
      <c r="F12" s="23"/>
      <c r="G12" s="23">
        <v>2268</v>
      </c>
    </row>
    <row r="13" ht="18" customHeight="1" spans="1:7">
      <c r="A13" s="33" t="s">
        <v>96</v>
      </c>
      <c r="B13" s="33" t="s">
        <v>97</v>
      </c>
      <c r="C13" s="23">
        <v>3280067.38</v>
      </c>
      <c r="D13" s="23">
        <v>3280067.38</v>
      </c>
      <c r="E13" s="23">
        <v>3260067.38</v>
      </c>
      <c r="F13" s="23">
        <v>20000</v>
      </c>
      <c r="G13" s="23"/>
    </row>
    <row r="14" ht="18" customHeight="1" spans="1:7">
      <c r="A14" s="115" t="s">
        <v>98</v>
      </c>
      <c r="B14" s="115" t="s">
        <v>99</v>
      </c>
      <c r="C14" s="23">
        <v>3189227.38</v>
      </c>
      <c r="D14" s="23">
        <v>3189227.38</v>
      </c>
      <c r="E14" s="23">
        <v>3169227.38</v>
      </c>
      <c r="F14" s="23">
        <v>20000</v>
      </c>
      <c r="G14" s="23"/>
    </row>
    <row r="15" ht="18" customHeight="1" spans="1:7">
      <c r="A15" s="151" t="s">
        <v>100</v>
      </c>
      <c r="B15" s="151" t="s">
        <v>101</v>
      </c>
      <c r="C15" s="23">
        <v>1081230.08</v>
      </c>
      <c r="D15" s="23">
        <v>1081230.08</v>
      </c>
      <c r="E15" s="23">
        <v>1061230.08</v>
      </c>
      <c r="F15" s="23">
        <v>20000</v>
      </c>
      <c r="G15" s="23"/>
    </row>
    <row r="16" ht="18" customHeight="1" spans="1:7">
      <c r="A16" s="151" t="s">
        <v>102</v>
      </c>
      <c r="B16" s="151" t="s">
        <v>103</v>
      </c>
      <c r="C16" s="23">
        <v>2107997.3</v>
      </c>
      <c r="D16" s="23">
        <v>2107997.3</v>
      </c>
      <c r="E16" s="23">
        <v>2107997.3</v>
      </c>
      <c r="F16" s="23"/>
      <c r="G16" s="23"/>
    </row>
    <row r="17" ht="18" customHeight="1" spans="1:7">
      <c r="A17" s="115" t="s">
        <v>104</v>
      </c>
      <c r="B17" s="115" t="s">
        <v>105</v>
      </c>
      <c r="C17" s="23">
        <v>90840</v>
      </c>
      <c r="D17" s="23">
        <v>90840</v>
      </c>
      <c r="E17" s="23">
        <v>90840</v>
      </c>
      <c r="F17" s="23"/>
      <c r="G17" s="23"/>
    </row>
    <row r="18" ht="18" customHeight="1" spans="1:7">
      <c r="A18" s="151" t="s">
        <v>106</v>
      </c>
      <c r="B18" s="151" t="s">
        <v>107</v>
      </c>
      <c r="C18" s="23">
        <v>90840</v>
      </c>
      <c r="D18" s="23">
        <v>90840</v>
      </c>
      <c r="E18" s="23">
        <v>90840</v>
      </c>
      <c r="F18" s="23"/>
      <c r="G18" s="23"/>
    </row>
    <row r="19" ht="18" customHeight="1" spans="1:7">
      <c r="A19" s="33" t="s">
        <v>108</v>
      </c>
      <c r="B19" s="33" t="s">
        <v>109</v>
      </c>
      <c r="C19" s="23">
        <v>1014783.77</v>
      </c>
      <c r="D19" s="23">
        <v>1014783.77</v>
      </c>
      <c r="E19" s="23">
        <v>1014783.77</v>
      </c>
      <c r="F19" s="23"/>
      <c r="G19" s="23"/>
    </row>
    <row r="20" ht="18" customHeight="1" spans="1:7">
      <c r="A20" s="115" t="s">
        <v>110</v>
      </c>
      <c r="B20" s="115" t="s">
        <v>111</v>
      </c>
      <c r="C20" s="23">
        <v>1014783.77</v>
      </c>
      <c r="D20" s="23">
        <v>1014783.77</v>
      </c>
      <c r="E20" s="23">
        <v>1014783.77</v>
      </c>
      <c r="F20" s="23"/>
      <c r="G20" s="23"/>
    </row>
    <row r="21" ht="18" customHeight="1" spans="1:7">
      <c r="A21" s="151" t="s">
        <v>112</v>
      </c>
      <c r="B21" s="151" t="s">
        <v>113</v>
      </c>
      <c r="C21" s="23">
        <v>935423.8</v>
      </c>
      <c r="D21" s="23">
        <v>935423.8</v>
      </c>
      <c r="E21" s="23">
        <v>935423.8</v>
      </c>
      <c r="F21" s="23"/>
      <c r="G21" s="23"/>
    </row>
    <row r="22" ht="18" customHeight="1" spans="1:7">
      <c r="A22" s="151" t="s">
        <v>114</v>
      </c>
      <c r="B22" s="151" t="s">
        <v>115</v>
      </c>
      <c r="C22" s="23">
        <v>79359.97</v>
      </c>
      <c r="D22" s="23">
        <v>79359.97</v>
      </c>
      <c r="E22" s="23">
        <v>79359.97</v>
      </c>
      <c r="F22" s="23"/>
      <c r="G22" s="23"/>
    </row>
    <row r="23" ht="18" customHeight="1" spans="1:7">
      <c r="A23" s="33" t="s">
        <v>116</v>
      </c>
      <c r="B23" s="33" t="s">
        <v>117</v>
      </c>
      <c r="C23" s="23">
        <v>1580997.97</v>
      </c>
      <c r="D23" s="23">
        <v>1580997.97</v>
      </c>
      <c r="E23" s="23">
        <v>1580997.97</v>
      </c>
      <c r="F23" s="23"/>
      <c r="G23" s="23"/>
    </row>
    <row r="24" ht="18" customHeight="1" spans="1:7">
      <c r="A24" s="115" t="s">
        <v>118</v>
      </c>
      <c r="B24" s="115" t="s">
        <v>119</v>
      </c>
      <c r="C24" s="23">
        <v>1580997.97</v>
      </c>
      <c r="D24" s="23">
        <v>1580997.97</v>
      </c>
      <c r="E24" s="23">
        <v>1580997.97</v>
      </c>
      <c r="F24" s="23"/>
      <c r="G24" s="23"/>
    </row>
    <row r="25" ht="18" customHeight="1" spans="1:7">
      <c r="A25" s="151" t="s">
        <v>120</v>
      </c>
      <c r="B25" s="151" t="s">
        <v>121</v>
      </c>
      <c r="C25" s="23">
        <v>1580997.97</v>
      </c>
      <c r="D25" s="23">
        <v>1580997.97</v>
      </c>
      <c r="E25" s="23">
        <v>1580997.97</v>
      </c>
      <c r="F25" s="23"/>
      <c r="G25" s="23"/>
    </row>
    <row r="26" ht="18" customHeight="1" spans="1:7">
      <c r="A26" s="152" t="s">
        <v>122</v>
      </c>
      <c r="B26" s="153" t="s">
        <v>122</v>
      </c>
      <c r="C26" s="23">
        <v>25410795.68</v>
      </c>
      <c r="D26" s="23">
        <v>24528847.56</v>
      </c>
      <c r="E26" s="23">
        <v>24374001.64</v>
      </c>
      <c r="F26" s="23">
        <v>154845.92</v>
      </c>
      <c r="G26" s="23">
        <v>881948.12</v>
      </c>
    </row>
  </sheetData>
  <mergeCells count="7">
    <mergeCell ref="A2:G2"/>
    <mergeCell ref="A3:E3"/>
    <mergeCell ref="A4:B4"/>
    <mergeCell ref="D4:F4"/>
    <mergeCell ref="A26:B26"/>
    <mergeCell ref="C4:C5"/>
    <mergeCell ref="G4:G5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2"/>
  <sheetViews>
    <sheetView showZeros="0" workbookViewId="0">
      <selection activeCell="C27" sqref="C27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ht="15" customHeight="1" spans="1:7">
      <c r="A1" s="134"/>
      <c r="B1" s="135"/>
      <c r="C1" s="136"/>
      <c r="D1" s="61"/>
      <c r="G1" s="86" t="s">
        <v>170</v>
      </c>
    </row>
    <row r="2" ht="39" customHeight="1" spans="1:7">
      <c r="A2" s="124" t="str">
        <f>"2025"&amp;"年“三公”经费支出预算表"</f>
        <v>2025年“三公”经费支出预算表</v>
      </c>
      <c r="B2" s="50"/>
      <c r="C2" s="50"/>
      <c r="D2" s="50"/>
      <c r="E2" s="50"/>
      <c r="F2" s="50"/>
      <c r="G2" s="50"/>
    </row>
    <row r="3" ht="18.75" customHeight="1" spans="1:7">
      <c r="A3" s="40" t="str">
        <f>"单位名称："&amp;"永德县崇岗乡中心校"</f>
        <v>单位名称：永德县崇岗乡中心校</v>
      </c>
      <c r="B3" s="135"/>
      <c r="C3" s="136"/>
      <c r="D3" s="61"/>
      <c r="E3" s="29"/>
      <c r="G3" s="86" t="s">
        <v>171</v>
      </c>
    </row>
    <row r="4" ht="18.75" customHeight="1" spans="1:7">
      <c r="A4" s="10" t="s">
        <v>172</v>
      </c>
      <c r="B4" s="10" t="s">
        <v>173</v>
      </c>
      <c r="C4" s="30" t="s">
        <v>174</v>
      </c>
      <c r="D4" s="12" t="s">
        <v>175</v>
      </c>
      <c r="E4" s="13"/>
      <c r="F4" s="14"/>
      <c r="G4" s="30" t="s">
        <v>176</v>
      </c>
    </row>
    <row r="5" ht="18.75" customHeight="1" spans="1:7">
      <c r="A5" s="17"/>
      <c r="B5" s="137"/>
      <c r="C5" s="32"/>
      <c r="D5" s="65" t="s">
        <v>58</v>
      </c>
      <c r="E5" s="65" t="s">
        <v>177</v>
      </c>
      <c r="F5" s="65" t="s">
        <v>178</v>
      </c>
      <c r="G5" s="32"/>
    </row>
    <row r="6" ht="18.75" customHeight="1" spans="1:7">
      <c r="A6" s="138" t="s">
        <v>56</v>
      </c>
      <c r="B6" s="139">
        <v>1</v>
      </c>
      <c r="C6" s="140">
        <v>2</v>
      </c>
      <c r="D6" s="141">
        <v>3</v>
      </c>
      <c r="E6" s="141">
        <v>4</v>
      </c>
      <c r="F6" s="141">
        <v>5</v>
      </c>
      <c r="G6" s="140">
        <v>6</v>
      </c>
    </row>
    <row r="7" ht="18.75" customHeight="1" spans="1:7">
      <c r="A7" s="138" t="s">
        <v>56</v>
      </c>
      <c r="B7" s="142"/>
      <c r="C7" s="142"/>
      <c r="D7" s="142"/>
      <c r="E7" s="142"/>
      <c r="F7" s="142"/>
      <c r="G7" s="142"/>
    </row>
    <row r="8" ht="18.75" customHeight="1" spans="1:7">
      <c r="A8" s="143" t="s">
        <v>179</v>
      </c>
      <c r="B8" s="142"/>
      <c r="C8" s="142"/>
      <c r="D8" s="142"/>
      <c r="E8" s="142"/>
      <c r="F8" s="142"/>
      <c r="G8" s="142"/>
    </row>
    <row r="9" ht="18.75" customHeight="1" spans="1:7">
      <c r="A9" s="143" t="s">
        <v>180</v>
      </c>
      <c r="B9" s="142"/>
      <c r="C9" s="142"/>
      <c r="D9" s="142"/>
      <c r="E9" s="142"/>
      <c r="F9" s="142"/>
      <c r="G9" s="142"/>
    </row>
    <row r="10" ht="18.75" customHeight="1" spans="1:7">
      <c r="A10" s="143" t="s">
        <v>181</v>
      </c>
      <c r="B10" s="142"/>
      <c r="C10" s="142"/>
      <c r="D10" s="142"/>
      <c r="E10" s="142"/>
      <c r="F10" s="142"/>
      <c r="G10" s="142"/>
    </row>
    <row r="11" ht="18.75" customHeight="1" spans="1:7">
      <c r="A11" s="143" t="s">
        <v>182</v>
      </c>
      <c r="B11" s="142"/>
      <c r="C11" s="142"/>
      <c r="D11" s="142"/>
      <c r="E11" s="142"/>
      <c r="F11" s="142"/>
      <c r="G11" s="142"/>
    </row>
    <row r="12" customHeight="1" spans="1:1">
      <c r="A12" t="s">
        <v>183</v>
      </c>
    </row>
  </sheetData>
  <mergeCells count="7">
    <mergeCell ref="A2:G2"/>
    <mergeCell ref="A3:D3"/>
    <mergeCell ref="D4:F4"/>
    <mergeCell ref="A4:A6"/>
    <mergeCell ref="B4:B5"/>
    <mergeCell ref="C4:C5"/>
    <mergeCell ref="G4:G5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38"/>
  <sheetViews>
    <sheetView showZeros="0" topLeftCell="A4" workbookViewId="0">
      <selection activeCell="A1" sqref="A1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ht="15" customHeight="1" spans="2:23">
      <c r="B1" s="122"/>
      <c r="D1" s="123"/>
      <c r="E1" s="123"/>
      <c r="F1" s="123"/>
      <c r="G1" s="123"/>
      <c r="H1" s="66"/>
      <c r="I1" s="66"/>
      <c r="J1" s="66"/>
      <c r="K1" s="66"/>
      <c r="L1" s="66"/>
      <c r="M1" s="66"/>
      <c r="N1" s="29"/>
      <c r="O1" s="29"/>
      <c r="P1" s="29"/>
      <c r="Q1" s="66"/>
      <c r="U1" s="122"/>
      <c r="W1" s="37" t="s">
        <v>184</v>
      </c>
    </row>
    <row r="2" ht="39.75" customHeight="1" spans="1:23">
      <c r="A2" s="124" t="str">
        <f>"2025"&amp;"年部门基本支出预算表"</f>
        <v>2025年部门基本支出预算表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6"/>
      <c r="O2" s="6"/>
      <c r="P2" s="6"/>
      <c r="Q2" s="50"/>
      <c r="R2" s="50"/>
      <c r="S2" s="50"/>
      <c r="T2" s="50"/>
      <c r="U2" s="50"/>
      <c r="V2" s="50"/>
      <c r="W2" s="50"/>
    </row>
    <row r="3" ht="18.75" customHeight="1" spans="1:23">
      <c r="A3" s="7" t="str">
        <f>"单位名称："&amp;"永德县崇岗乡中心校"</f>
        <v>单位名称：永德县崇岗乡中心校</v>
      </c>
      <c r="B3" s="125"/>
      <c r="C3" s="125"/>
      <c r="D3" s="125"/>
      <c r="E3" s="125"/>
      <c r="F3" s="125"/>
      <c r="G3" s="125"/>
      <c r="H3" s="70"/>
      <c r="I3" s="70"/>
      <c r="J3" s="70"/>
      <c r="K3" s="70"/>
      <c r="L3" s="70"/>
      <c r="M3" s="70"/>
      <c r="N3" s="92"/>
      <c r="O3" s="92"/>
      <c r="P3" s="92"/>
      <c r="Q3" s="70"/>
      <c r="U3" s="122"/>
      <c r="W3" s="37" t="s">
        <v>171</v>
      </c>
    </row>
    <row r="4" ht="18" customHeight="1" spans="1:23">
      <c r="A4" s="10" t="s">
        <v>185</v>
      </c>
      <c r="B4" s="10" t="s">
        <v>186</v>
      </c>
      <c r="C4" s="10" t="s">
        <v>187</v>
      </c>
      <c r="D4" s="10" t="s">
        <v>188</v>
      </c>
      <c r="E4" s="10" t="s">
        <v>189</v>
      </c>
      <c r="F4" s="10" t="s">
        <v>190</v>
      </c>
      <c r="G4" s="10" t="s">
        <v>191</v>
      </c>
      <c r="H4" s="126" t="s">
        <v>192</v>
      </c>
      <c r="I4" s="63" t="s">
        <v>192</v>
      </c>
      <c r="J4" s="63"/>
      <c r="K4" s="63"/>
      <c r="L4" s="63"/>
      <c r="M4" s="63"/>
      <c r="N4" s="13"/>
      <c r="O4" s="13"/>
      <c r="P4" s="13"/>
      <c r="Q4" s="73" t="s">
        <v>62</v>
      </c>
      <c r="R4" s="63" t="s">
        <v>78</v>
      </c>
      <c r="S4" s="63"/>
      <c r="T4" s="63"/>
      <c r="U4" s="63"/>
      <c r="V4" s="63"/>
      <c r="W4" s="131"/>
    </row>
    <row r="5" ht="18" customHeight="1" spans="1:23">
      <c r="A5" s="15"/>
      <c r="B5" s="121"/>
      <c r="C5" s="15"/>
      <c r="D5" s="15"/>
      <c r="E5" s="15"/>
      <c r="F5" s="15"/>
      <c r="G5" s="15"/>
      <c r="H5" s="104" t="s">
        <v>193</v>
      </c>
      <c r="I5" s="126" t="s">
        <v>59</v>
      </c>
      <c r="J5" s="63"/>
      <c r="K5" s="63"/>
      <c r="L5" s="63"/>
      <c r="M5" s="131"/>
      <c r="N5" s="12" t="s">
        <v>194</v>
      </c>
      <c r="O5" s="13"/>
      <c r="P5" s="14"/>
      <c r="Q5" s="10" t="s">
        <v>62</v>
      </c>
      <c r="R5" s="126" t="s">
        <v>78</v>
      </c>
      <c r="S5" s="73" t="s">
        <v>65</v>
      </c>
      <c r="T5" s="63" t="s">
        <v>78</v>
      </c>
      <c r="U5" s="73" t="s">
        <v>67</v>
      </c>
      <c r="V5" s="73" t="s">
        <v>68</v>
      </c>
      <c r="W5" s="133" t="s">
        <v>69</v>
      </c>
    </row>
    <row r="6" ht="18.75" customHeight="1" spans="1:23">
      <c r="A6" s="31"/>
      <c r="B6" s="31"/>
      <c r="C6" s="31"/>
      <c r="D6" s="31"/>
      <c r="E6" s="31"/>
      <c r="F6" s="31"/>
      <c r="G6" s="31"/>
      <c r="H6" s="31"/>
      <c r="I6" s="132" t="s">
        <v>195</v>
      </c>
      <c r="J6" s="10" t="s">
        <v>196</v>
      </c>
      <c r="K6" s="10" t="s">
        <v>197</v>
      </c>
      <c r="L6" s="10" t="s">
        <v>198</v>
      </c>
      <c r="M6" s="10" t="s">
        <v>199</v>
      </c>
      <c r="N6" s="10" t="s">
        <v>59</v>
      </c>
      <c r="O6" s="10" t="s">
        <v>60</v>
      </c>
      <c r="P6" s="10" t="s">
        <v>61</v>
      </c>
      <c r="Q6" s="31"/>
      <c r="R6" s="10" t="s">
        <v>58</v>
      </c>
      <c r="S6" s="10" t="s">
        <v>65</v>
      </c>
      <c r="T6" s="10" t="s">
        <v>200</v>
      </c>
      <c r="U6" s="10" t="s">
        <v>67</v>
      </c>
      <c r="V6" s="10" t="s">
        <v>68</v>
      </c>
      <c r="W6" s="10" t="s">
        <v>69</v>
      </c>
    </row>
    <row r="7" ht="37.5" customHeight="1" spans="1:23">
      <c r="A7" s="107"/>
      <c r="B7" s="107"/>
      <c r="C7" s="107"/>
      <c r="D7" s="107"/>
      <c r="E7" s="107"/>
      <c r="F7" s="107"/>
      <c r="G7" s="107"/>
      <c r="H7" s="107"/>
      <c r="I7" s="91"/>
      <c r="J7" s="17" t="s">
        <v>201</v>
      </c>
      <c r="K7" s="17" t="s">
        <v>197</v>
      </c>
      <c r="L7" s="17" t="s">
        <v>198</v>
      </c>
      <c r="M7" s="17" t="s">
        <v>199</v>
      </c>
      <c r="N7" s="17" t="s">
        <v>197</v>
      </c>
      <c r="O7" s="17" t="s">
        <v>198</v>
      </c>
      <c r="P7" s="17" t="s">
        <v>199</v>
      </c>
      <c r="Q7" s="17" t="s">
        <v>62</v>
      </c>
      <c r="R7" s="17" t="s">
        <v>58</v>
      </c>
      <c r="S7" s="17" t="s">
        <v>65</v>
      </c>
      <c r="T7" s="17" t="s">
        <v>200</v>
      </c>
      <c r="U7" s="17" t="s">
        <v>67</v>
      </c>
      <c r="V7" s="17" t="s">
        <v>68</v>
      </c>
      <c r="W7" s="17" t="s">
        <v>69</v>
      </c>
    </row>
    <row r="8" ht="19.5" customHeight="1" spans="1:23">
      <c r="A8" s="127">
        <v>1</v>
      </c>
      <c r="B8" s="127">
        <v>2</v>
      </c>
      <c r="C8" s="127">
        <v>3</v>
      </c>
      <c r="D8" s="127">
        <v>4</v>
      </c>
      <c r="E8" s="127">
        <v>5</v>
      </c>
      <c r="F8" s="127">
        <v>6</v>
      </c>
      <c r="G8" s="127">
        <v>7</v>
      </c>
      <c r="H8" s="127">
        <v>8</v>
      </c>
      <c r="I8" s="127">
        <v>9</v>
      </c>
      <c r="J8" s="127">
        <v>10</v>
      </c>
      <c r="K8" s="127">
        <v>11</v>
      </c>
      <c r="L8" s="127">
        <v>12</v>
      </c>
      <c r="M8" s="127">
        <v>13</v>
      </c>
      <c r="N8" s="127">
        <v>14</v>
      </c>
      <c r="O8" s="127">
        <v>15</v>
      </c>
      <c r="P8" s="127">
        <v>16</v>
      </c>
      <c r="Q8" s="127">
        <v>17</v>
      </c>
      <c r="R8" s="127">
        <v>18</v>
      </c>
      <c r="S8" s="127">
        <v>19</v>
      </c>
      <c r="T8" s="127">
        <v>20</v>
      </c>
      <c r="U8" s="127">
        <v>21</v>
      </c>
      <c r="V8" s="127">
        <v>22</v>
      </c>
      <c r="W8" s="127">
        <v>23</v>
      </c>
    </row>
    <row r="9" ht="21" customHeight="1" spans="1:23">
      <c r="A9" s="128" t="s">
        <v>71</v>
      </c>
      <c r="B9" s="128"/>
      <c r="C9" s="128"/>
      <c r="D9" s="128"/>
      <c r="E9" s="128"/>
      <c r="F9" s="128"/>
      <c r="G9" s="128"/>
      <c r="H9" s="23">
        <v>24528847.56</v>
      </c>
      <c r="I9" s="23">
        <v>24528847.56</v>
      </c>
      <c r="J9" s="23"/>
      <c r="K9" s="23"/>
      <c r="L9" s="23">
        <v>24528847.56</v>
      </c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21" customHeight="1" spans="1:23">
      <c r="A10" s="128"/>
      <c r="B10" s="21" t="s">
        <v>202</v>
      </c>
      <c r="C10" s="21" t="s">
        <v>203</v>
      </c>
      <c r="D10" s="21" t="s">
        <v>90</v>
      </c>
      <c r="E10" s="21" t="s">
        <v>91</v>
      </c>
      <c r="F10" s="21" t="s">
        <v>204</v>
      </c>
      <c r="G10" s="21" t="s">
        <v>205</v>
      </c>
      <c r="H10" s="23">
        <v>6697884</v>
      </c>
      <c r="I10" s="23">
        <v>6697884</v>
      </c>
      <c r="J10" s="23"/>
      <c r="K10" s="23"/>
      <c r="L10" s="23">
        <v>6697884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21" customHeight="1" spans="1:23">
      <c r="A11" s="24"/>
      <c r="B11" s="21" t="s">
        <v>202</v>
      </c>
      <c r="C11" s="21" t="s">
        <v>203</v>
      </c>
      <c r="D11" s="21" t="s">
        <v>100</v>
      </c>
      <c r="E11" s="21" t="s">
        <v>101</v>
      </c>
      <c r="F11" s="21" t="s">
        <v>204</v>
      </c>
      <c r="G11" s="21" t="s">
        <v>205</v>
      </c>
      <c r="H11" s="23">
        <v>44412</v>
      </c>
      <c r="I11" s="23">
        <v>44412</v>
      </c>
      <c r="J11" s="23"/>
      <c r="K11" s="23"/>
      <c r="L11" s="23">
        <v>44412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21" customHeight="1" spans="1:23">
      <c r="A12" s="24"/>
      <c r="B12" s="21" t="s">
        <v>202</v>
      </c>
      <c r="C12" s="21" t="s">
        <v>203</v>
      </c>
      <c r="D12" s="21" t="s">
        <v>90</v>
      </c>
      <c r="E12" s="21" t="s">
        <v>91</v>
      </c>
      <c r="F12" s="21" t="s">
        <v>206</v>
      </c>
      <c r="G12" s="21" t="s">
        <v>207</v>
      </c>
      <c r="H12" s="23">
        <v>903612</v>
      </c>
      <c r="I12" s="23">
        <v>903612</v>
      </c>
      <c r="J12" s="23"/>
      <c r="K12" s="23"/>
      <c r="L12" s="23">
        <v>903612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21" customHeight="1" spans="1:23">
      <c r="A13" s="24"/>
      <c r="B13" s="21" t="s">
        <v>202</v>
      </c>
      <c r="C13" s="21" t="s">
        <v>203</v>
      </c>
      <c r="D13" s="21" t="s">
        <v>100</v>
      </c>
      <c r="E13" s="21" t="s">
        <v>101</v>
      </c>
      <c r="F13" s="21" t="s">
        <v>206</v>
      </c>
      <c r="G13" s="21" t="s">
        <v>207</v>
      </c>
      <c r="H13" s="23">
        <v>6924</v>
      </c>
      <c r="I13" s="23">
        <v>6924</v>
      </c>
      <c r="J13" s="23"/>
      <c r="K13" s="23"/>
      <c r="L13" s="23">
        <v>6924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21" customHeight="1" spans="1:23">
      <c r="A14" s="24"/>
      <c r="B14" s="21" t="s">
        <v>202</v>
      </c>
      <c r="C14" s="21" t="s">
        <v>203</v>
      </c>
      <c r="D14" s="21" t="s">
        <v>208</v>
      </c>
      <c r="E14" s="21" t="s">
        <v>209</v>
      </c>
      <c r="F14" s="21" t="s">
        <v>206</v>
      </c>
      <c r="G14" s="21" t="s">
        <v>207</v>
      </c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21" customHeight="1" spans="1:23">
      <c r="A15" s="24"/>
      <c r="B15" s="21" t="s">
        <v>202</v>
      </c>
      <c r="C15" s="21" t="s">
        <v>203</v>
      </c>
      <c r="D15" s="21" t="s">
        <v>90</v>
      </c>
      <c r="E15" s="21" t="s">
        <v>91</v>
      </c>
      <c r="F15" s="21" t="s">
        <v>206</v>
      </c>
      <c r="G15" s="21" t="s">
        <v>207</v>
      </c>
      <c r="H15" s="23">
        <v>780000</v>
      </c>
      <c r="I15" s="23">
        <v>780000</v>
      </c>
      <c r="J15" s="23"/>
      <c r="K15" s="23"/>
      <c r="L15" s="23">
        <v>780000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21" customHeight="1" spans="1:23">
      <c r="A16" s="24"/>
      <c r="B16" s="21" t="s">
        <v>202</v>
      </c>
      <c r="C16" s="21" t="s">
        <v>203</v>
      </c>
      <c r="D16" s="21" t="s">
        <v>100</v>
      </c>
      <c r="E16" s="21" t="s">
        <v>101</v>
      </c>
      <c r="F16" s="21" t="s">
        <v>206</v>
      </c>
      <c r="G16" s="21" t="s">
        <v>207</v>
      </c>
      <c r="H16" s="23">
        <v>6000</v>
      </c>
      <c r="I16" s="23">
        <v>6000</v>
      </c>
      <c r="J16" s="23"/>
      <c r="K16" s="23"/>
      <c r="L16" s="23">
        <v>6000</v>
      </c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21" customHeight="1" spans="1:23">
      <c r="A17" s="24"/>
      <c r="B17" s="21" t="s">
        <v>210</v>
      </c>
      <c r="C17" s="21" t="s">
        <v>211</v>
      </c>
      <c r="D17" s="21" t="s">
        <v>90</v>
      </c>
      <c r="E17" s="21" t="s">
        <v>91</v>
      </c>
      <c r="F17" s="21" t="s">
        <v>206</v>
      </c>
      <c r="G17" s="21" t="s">
        <v>207</v>
      </c>
      <c r="H17" s="23">
        <v>1041600</v>
      </c>
      <c r="I17" s="23">
        <v>1041600</v>
      </c>
      <c r="J17" s="23"/>
      <c r="K17" s="23"/>
      <c r="L17" s="23">
        <v>1041600</v>
      </c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21" customHeight="1" spans="1:23">
      <c r="A18" s="24"/>
      <c r="B18" s="21" t="s">
        <v>210</v>
      </c>
      <c r="C18" s="21" t="s">
        <v>211</v>
      </c>
      <c r="D18" s="21" t="s">
        <v>100</v>
      </c>
      <c r="E18" s="21" t="s">
        <v>101</v>
      </c>
      <c r="F18" s="21" t="s">
        <v>206</v>
      </c>
      <c r="G18" s="21" t="s">
        <v>207</v>
      </c>
      <c r="H18" s="23">
        <v>8400</v>
      </c>
      <c r="I18" s="23">
        <v>8400</v>
      </c>
      <c r="J18" s="23"/>
      <c r="K18" s="23"/>
      <c r="L18" s="23">
        <v>8400</v>
      </c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21" customHeight="1" spans="1:23">
      <c r="A19" s="24"/>
      <c r="B19" s="21" t="s">
        <v>212</v>
      </c>
      <c r="C19" s="21" t="s">
        <v>213</v>
      </c>
      <c r="D19" s="21" t="s">
        <v>90</v>
      </c>
      <c r="E19" s="21" t="s">
        <v>91</v>
      </c>
      <c r="F19" s="21" t="s">
        <v>214</v>
      </c>
      <c r="G19" s="21" t="s">
        <v>215</v>
      </c>
      <c r="H19" s="23">
        <v>2340000</v>
      </c>
      <c r="I19" s="23">
        <v>2340000</v>
      </c>
      <c r="J19" s="23"/>
      <c r="K19" s="23"/>
      <c r="L19" s="23">
        <v>2340000</v>
      </c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21" customHeight="1" spans="1:23">
      <c r="A20" s="24"/>
      <c r="B20" s="21" t="s">
        <v>212</v>
      </c>
      <c r="C20" s="21" t="s">
        <v>213</v>
      </c>
      <c r="D20" s="21" t="s">
        <v>100</v>
      </c>
      <c r="E20" s="21" t="s">
        <v>101</v>
      </c>
      <c r="F20" s="21" t="s">
        <v>214</v>
      </c>
      <c r="G20" s="21" t="s">
        <v>215</v>
      </c>
      <c r="H20" s="23">
        <v>18000</v>
      </c>
      <c r="I20" s="23">
        <v>18000</v>
      </c>
      <c r="J20" s="23"/>
      <c r="K20" s="23"/>
      <c r="L20" s="23">
        <v>18000</v>
      </c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21" customHeight="1" spans="1:23">
      <c r="A21" s="24"/>
      <c r="B21" s="21" t="s">
        <v>202</v>
      </c>
      <c r="C21" s="21" t="s">
        <v>203</v>
      </c>
      <c r="D21" s="21" t="s">
        <v>90</v>
      </c>
      <c r="E21" s="21" t="s">
        <v>91</v>
      </c>
      <c r="F21" s="21" t="s">
        <v>214</v>
      </c>
      <c r="G21" s="21" t="s">
        <v>215</v>
      </c>
      <c r="H21" s="23">
        <v>4084751.64</v>
      </c>
      <c r="I21" s="23">
        <v>4084751.64</v>
      </c>
      <c r="J21" s="23"/>
      <c r="K21" s="23"/>
      <c r="L21" s="23">
        <v>4084751.64</v>
      </c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21" customHeight="1" spans="1:23">
      <c r="A22" s="24"/>
      <c r="B22" s="21" t="s">
        <v>202</v>
      </c>
      <c r="C22" s="21" t="s">
        <v>203</v>
      </c>
      <c r="D22" s="21" t="s">
        <v>100</v>
      </c>
      <c r="E22" s="21" t="s">
        <v>101</v>
      </c>
      <c r="F22" s="21" t="s">
        <v>214</v>
      </c>
      <c r="G22" s="21" t="s">
        <v>215</v>
      </c>
      <c r="H22" s="23">
        <v>30459.48</v>
      </c>
      <c r="I22" s="23">
        <v>30459.48</v>
      </c>
      <c r="J22" s="23"/>
      <c r="K22" s="23"/>
      <c r="L22" s="23">
        <v>30459.48</v>
      </c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21" customHeight="1" spans="1:23">
      <c r="A23" s="24"/>
      <c r="B23" s="21" t="s">
        <v>202</v>
      </c>
      <c r="C23" s="21" t="s">
        <v>203</v>
      </c>
      <c r="D23" s="21" t="s">
        <v>90</v>
      </c>
      <c r="E23" s="21" t="s">
        <v>91</v>
      </c>
      <c r="F23" s="21" t="s">
        <v>214</v>
      </c>
      <c r="G23" s="21" t="s">
        <v>215</v>
      </c>
      <c r="H23" s="23">
        <v>1396200</v>
      </c>
      <c r="I23" s="23">
        <v>1396200</v>
      </c>
      <c r="J23" s="23"/>
      <c r="K23" s="23"/>
      <c r="L23" s="23">
        <v>1396200</v>
      </c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21" customHeight="1" spans="1:23">
      <c r="A24" s="24"/>
      <c r="B24" s="21" t="s">
        <v>202</v>
      </c>
      <c r="C24" s="21" t="s">
        <v>203</v>
      </c>
      <c r="D24" s="21" t="s">
        <v>100</v>
      </c>
      <c r="E24" s="21" t="s">
        <v>101</v>
      </c>
      <c r="F24" s="21" t="s">
        <v>214</v>
      </c>
      <c r="G24" s="21" t="s">
        <v>215</v>
      </c>
      <c r="H24" s="23">
        <v>10740</v>
      </c>
      <c r="I24" s="23">
        <v>10740</v>
      </c>
      <c r="J24" s="23"/>
      <c r="K24" s="23"/>
      <c r="L24" s="23">
        <v>10740</v>
      </c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21" customHeight="1" spans="1:23">
      <c r="A25" s="24"/>
      <c r="B25" s="21" t="s">
        <v>216</v>
      </c>
      <c r="C25" s="21" t="s">
        <v>217</v>
      </c>
      <c r="D25" s="21" t="s">
        <v>102</v>
      </c>
      <c r="E25" s="21" t="s">
        <v>103</v>
      </c>
      <c r="F25" s="21" t="s">
        <v>218</v>
      </c>
      <c r="G25" s="21" t="s">
        <v>219</v>
      </c>
      <c r="H25" s="23">
        <v>2107997.3</v>
      </c>
      <c r="I25" s="23">
        <v>2107997.3</v>
      </c>
      <c r="J25" s="23"/>
      <c r="K25" s="23"/>
      <c r="L25" s="23">
        <v>2107997.3</v>
      </c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21" customHeight="1" spans="1:23">
      <c r="A26" s="24"/>
      <c r="B26" s="21" t="s">
        <v>216</v>
      </c>
      <c r="C26" s="21" t="s">
        <v>217</v>
      </c>
      <c r="D26" s="21" t="s">
        <v>220</v>
      </c>
      <c r="E26" s="21" t="s">
        <v>221</v>
      </c>
      <c r="F26" s="21" t="s">
        <v>222</v>
      </c>
      <c r="G26" s="21" t="s">
        <v>223</v>
      </c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21" customHeight="1" spans="1:23">
      <c r="A27" s="24"/>
      <c r="B27" s="21" t="s">
        <v>216</v>
      </c>
      <c r="C27" s="21" t="s">
        <v>217</v>
      </c>
      <c r="D27" s="21" t="s">
        <v>224</v>
      </c>
      <c r="E27" s="21" t="s">
        <v>225</v>
      </c>
      <c r="F27" s="21" t="s">
        <v>226</v>
      </c>
      <c r="G27" s="21" t="s">
        <v>227</v>
      </c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21" customHeight="1" spans="1:23">
      <c r="A28" s="24"/>
      <c r="B28" s="21" t="s">
        <v>216</v>
      </c>
      <c r="C28" s="21" t="s">
        <v>217</v>
      </c>
      <c r="D28" s="21" t="s">
        <v>112</v>
      </c>
      <c r="E28" s="21" t="s">
        <v>113</v>
      </c>
      <c r="F28" s="21" t="s">
        <v>226</v>
      </c>
      <c r="G28" s="21" t="s">
        <v>227</v>
      </c>
      <c r="H28" s="23">
        <v>935423.8</v>
      </c>
      <c r="I28" s="23">
        <v>935423.8</v>
      </c>
      <c r="J28" s="23"/>
      <c r="K28" s="23"/>
      <c r="L28" s="23">
        <v>935423.8</v>
      </c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21" customHeight="1" spans="1:23">
      <c r="A29" s="24"/>
      <c r="B29" s="21" t="s">
        <v>216</v>
      </c>
      <c r="C29" s="21" t="s">
        <v>217</v>
      </c>
      <c r="D29" s="21" t="s">
        <v>90</v>
      </c>
      <c r="E29" s="21" t="s">
        <v>91</v>
      </c>
      <c r="F29" s="21" t="s">
        <v>228</v>
      </c>
      <c r="G29" s="21" t="s">
        <v>229</v>
      </c>
      <c r="H29" s="23">
        <v>92224.88</v>
      </c>
      <c r="I29" s="23">
        <v>92224.88</v>
      </c>
      <c r="J29" s="23"/>
      <c r="K29" s="23"/>
      <c r="L29" s="23">
        <v>92224.88</v>
      </c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21" customHeight="1" spans="1:23">
      <c r="A30" s="24"/>
      <c r="B30" s="21" t="s">
        <v>216</v>
      </c>
      <c r="C30" s="21" t="s">
        <v>217</v>
      </c>
      <c r="D30" s="21" t="s">
        <v>114</v>
      </c>
      <c r="E30" s="21" t="s">
        <v>115</v>
      </c>
      <c r="F30" s="21" t="s">
        <v>228</v>
      </c>
      <c r="G30" s="21" t="s">
        <v>229</v>
      </c>
      <c r="H30" s="23">
        <v>26349.97</v>
      </c>
      <c r="I30" s="23">
        <v>26349.97</v>
      </c>
      <c r="J30" s="23"/>
      <c r="K30" s="23"/>
      <c r="L30" s="23">
        <v>26349.97</v>
      </c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21" customHeight="1" spans="1:23">
      <c r="A31" s="24"/>
      <c r="B31" s="21" t="s">
        <v>216</v>
      </c>
      <c r="C31" s="21" t="s">
        <v>217</v>
      </c>
      <c r="D31" s="21" t="s">
        <v>114</v>
      </c>
      <c r="E31" s="21" t="s">
        <v>115</v>
      </c>
      <c r="F31" s="21" t="s">
        <v>228</v>
      </c>
      <c r="G31" s="21" t="s">
        <v>229</v>
      </c>
      <c r="H31" s="23">
        <v>53010</v>
      </c>
      <c r="I31" s="23">
        <v>53010</v>
      </c>
      <c r="J31" s="23"/>
      <c r="K31" s="23"/>
      <c r="L31" s="23">
        <v>53010</v>
      </c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21" customHeight="1" spans="1:23">
      <c r="A32" s="24"/>
      <c r="B32" s="21" t="s">
        <v>230</v>
      </c>
      <c r="C32" s="21" t="s">
        <v>121</v>
      </c>
      <c r="D32" s="21" t="s">
        <v>120</v>
      </c>
      <c r="E32" s="21" t="s">
        <v>121</v>
      </c>
      <c r="F32" s="21" t="s">
        <v>231</v>
      </c>
      <c r="G32" s="21" t="s">
        <v>121</v>
      </c>
      <c r="H32" s="23">
        <v>1580997.97</v>
      </c>
      <c r="I32" s="23">
        <v>1580997.97</v>
      </c>
      <c r="J32" s="23"/>
      <c r="K32" s="23"/>
      <c r="L32" s="23">
        <v>1580997.97</v>
      </c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21" customHeight="1" spans="1:23">
      <c r="A33" s="24"/>
      <c r="B33" s="21" t="s">
        <v>232</v>
      </c>
      <c r="C33" s="21" t="s">
        <v>233</v>
      </c>
      <c r="D33" s="21" t="s">
        <v>90</v>
      </c>
      <c r="E33" s="21" t="s">
        <v>91</v>
      </c>
      <c r="F33" s="21" t="s">
        <v>234</v>
      </c>
      <c r="G33" s="21" t="s">
        <v>235</v>
      </c>
      <c r="H33" s="23">
        <v>1181880</v>
      </c>
      <c r="I33" s="23">
        <v>1181880</v>
      </c>
      <c r="J33" s="23"/>
      <c r="K33" s="23"/>
      <c r="L33" s="23">
        <v>1181880</v>
      </c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21" customHeight="1" spans="1:23">
      <c r="A34" s="24"/>
      <c r="B34" s="21" t="s">
        <v>236</v>
      </c>
      <c r="C34" s="21" t="s">
        <v>237</v>
      </c>
      <c r="D34" s="21" t="s">
        <v>90</v>
      </c>
      <c r="E34" s="21" t="s">
        <v>91</v>
      </c>
      <c r="F34" s="21" t="s">
        <v>238</v>
      </c>
      <c r="G34" s="21" t="s">
        <v>237</v>
      </c>
      <c r="H34" s="23">
        <v>134845.92</v>
      </c>
      <c r="I34" s="23">
        <v>134845.92</v>
      </c>
      <c r="J34" s="23"/>
      <c r="K34" s="23"/>
      <c r="L34" s="23">
        <v>134845.92</v>
      </c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ht="21" customHeight="1" spans="1:23">
      <c r="A35" s="24"/>
      <c r="B35" s="21" t="s">
        <v>239</v>
      </c>
      <c r="C35" s="21" t="s">
        <v>240</v>
      </c>
      <c r="D35" s="21" t="s">
        <v>100</v>
      </c>
      <c r="E35" s="21" t="s">
        <v>101</v>
      </c>
      <c r="F35" s="21" t="s">
        <v>241</v>
      </c>
      <c r="G35" s="21" t="s">
        <v>242</v>
      </c>
      <c r="H35" s="23">
        <v>20000</v>
      </c>
      <c r="I35" s="23">
        <v>20000</v>
      </c>
      <c r="J35" s="23"/>
      <c r="K35" s="23"/>
      <c r="L35" s="23">
        <v>20000</v>
      </c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ht="21" customHeight="1" spans="1:23">
      <c r="A36" s="24"/>
      <c r="B36" s="21" t="s">
        <v>243</v>
      </c>
      <c r="C36" s="21" t="s">
        <v>244</v>
      </c>
      <c r="D36" s="21" t="s">
        <v>100</v>
      </c>
      <c r="E36" s="21" t="s">
        <v>101</v>
      </c>
      <c r="F36" s="21" t="s">
        <v>245</v>
      </c>
      <c r="G36" s="21" t="s">
        <v>244</v>
      </c>
      <c r="H36" s="23">
        <v>936294.6</v>
      </c>
      <c r="I36" s="23">
        <v>936294.6</v>
      </c>
      <c r="J36" s="23"/>
      <c r="K36" s="23"/>
      <c r="L36" s="23">
        <v>936294.6</v>
      </c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ht="21" customHeight="1" spans="1:23">
      <c r="A37" s="24"/>
      <c r="B37" s="21" t="s">
        <v>246</v>
      </c>
      <c r="C37" s="21" t="s">
        <v>247</v>
      </c>
      <c r="D37" s="21" t="s">
        <v>106</v>
      </c>
      <c r="E37" s="21" t="s">
        <v>107</v>
      </c>
      <c r="F37" s="21" t="s">
        <v>248</v>
      </c>
      <c r="G37" s="21" t="s">
        <v>249</v>
      </c>
      <c r="H37" s="23">
        <v>90840</v>
      </c>
      <c r="I37" s="23">
        <v>90840</v>
      </c>
      <c r="J37" s="23"/>
      <c r="K37" s="23"/>
      <c r="L37" s="23">
        <v>90840</v>
      </c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</row>
    <row r="38" ht="21" customHeight="1" spans="1:23">
      <c r="A38" s="34" t="s">
        <v>122</v>
      </c>
      <c r="B38" s="129"/>
      <c r="C38" s="129"/>
      <c r="D38" s="129"/>
      <c r="E38" s="129"/>
      <c r="F38" s="129"/>
      <c r="G38" s="130"/>
      <c r="H38" s="23">
        <v>24528847.56</v>
      </c>
      <c r="I38" s="23">
        <v>24528847.56</v>
      </c>
      <c r="J38" s="23"/>
      <c r="K38" s="23"/>
      <c r="L38" s="23">
        <v>24528847.56</v>
      </c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</row>
  </sheetData>
  <mergeCells count="30">
    <mergeCell ref="A2:W2"/>
    <mergeCell ref="A3:G3"/>
    <mergeCell ref="H4:W4"/>
    <mergeCell ref="I5:M5"/>
    <mergeCell ref="N5:P5"/>
    <mergeCell ref="R5:W5"/>
    <mergeCell ref="A38:G38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30"/>
  <sheetViews>
    <sheetView showZeros="0" topLeftCell="A10" workbookViewId="0">
      <selection activeCell="A1" sqref="A1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ht="15" customHeight="1" spans="1:23">
      <c r="A1" s="1"/>
      <c r="B1" s="3"/>
      <c r="C1" s="1"/>
      <c r="D1" s="1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1"/>
      <c r="S1" s="1"/>
      <c r="T1" s="1"/>
      <c r="U1" s="3"/>
      <c r="V1" s="1"/>
      <c r="W1" s="38" t="s">
        <v>250</v>
      </c>
    </row>
    <row r="2" ht="41.25" customHeight="1" spans="1:23">
      <c r="A2" s="5" t="str">
        <f>"2025"&amp;"年部门项目支出预算表"</f>
        <v>2025年部门项目支出预算表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18.75" customHeight="1" spans="1:23">
      <c r="A3" s="7" t="str">
        <f>"单位名称："&amp;"永德县崇岗乡中心校"</f>
        <v>单位名称：永德县崇岗乡中心校</v>
      </c>
      <c r="B3" s="8"/>
      <c r="C3" s="8"/>
      <c r="D3" s="8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R3" s="1"/>
      <c r="S3" s="1"/>
      <c r="T3" s="1"/>
      <c r="U3" s="3"/>
      <c r="V3" s="1"/>
      <c r="W3" s="38" t="s">
        <v>171</v>
      </c>
    </row>
    <row r="4" ht="18.75" customHeight="1" spans="1:23">
      <c r="A4" s="10" t="s">
        <v>251</v>
      </c>
      <c r="B4" s="11" t="s">
        <v>186</v>
      </c>
      <c r="C4" s="10" t="s">
        <v>187</v>
      </c>
      <c r="D4" s="10" t="s">
        <v>252</v>
      </c>
      <c r="E4" s="11" t="s">
        <v>188</v>
      </c>
      <c r="F4" s="11" t="s">
        <v>189</v>
      </c>
      <c r="G4" s="11" t="s">
        <v>253</v>
      </c>
      <c r="H4" s="11" t="s">
        <v>254</v>
      </c>
      <c r="I4" s="30" t="s">
        <v>56</v>
      </c>
      <c r="J4" s="12" t="s">
        <v>255</v>
      </c>
      <c r="K4" s="13"/>
      <c r="L4" s="13"/>
      <c r="M4" s="14"/>
      <c r="N4" s="12" t="s">
        <v>194</v>
      </c>
      <c r="O4" s="13"/>
      <c r="P4" s="14"/>
      <c r="Q4" s="11" t="s">
        <v>62</v>
      </c>
      <c r="R4" s="12" t="s">
        <v>78</v>
      </c>
      <c r="S4" s="13"/>
      <c r="T4" s="13"/>
      <c r="U4" s="13"/>
      <c r="V4" s="13"/>
      <c r="W4" s="14"/>
    </row>
    <row r="5" ht="18.75" customHeight="1" spans="1:23">
      <c r="A5" s="15"/>
      <c r="B5" s="31"/>
      <c r="C5" s="15"/>
      <c r="D5" s="15"/>
      <c r="E5" s="16"/>
      <c r="F5" s="16"/>
      <c r="G5" s="16"/>
      <c r="H5" s="16"/>
      <c r="I5" s="31"/>
      <c r="J5" s="118" t="s">
        <v>59</v>
      </c>
      <c r="K5" s="119"/>
      <c r="L5" s="11" t="s">
        <v>60</v>
      </c>
      <c r="M5" s="11" t="s">
        <v>61</v>
      </c>
      <c r="N5" s="11" t="s">
        <v>59</v>
      </c>
      <c r="O5" s="11" t="s">
        <v>60</v>
      </c>
      <c r="P5" s="11" t="s">
        <v>61</v>
      </c>
      <c r="Q5" s="16"/>
      <c r="R5" s="11" t="s">
        <v>58</v>
      </c>
      <c r="S5" s="10" t="s">
        <v>65</v>
      </c>
      <c r="T5" s="10" t="s">
        <v>200</v>
      </c>
      <c r="U5" s="10" t="s">
        <v>67</v>
      </c>
      <c r="V5" s="10" t="s">
        <v>68</v>
      </c>
      <c r="W5" s="10" t="s">
        <v>69</v>
      </c>
    </row>
    <row r="6" ht="18.75" customHeight="1" spans="1:23">
      <c r="A6" s="31"/>
      <c r="B6" s="31"/>
      <c r="C6" s="31"/>
      <c r="D6" s="31"/>
      <c r="E6" s="31"/>
      <c r="F6" s="31"/>
      <c r="G6" s="31"/>
      <c r="H6" s="31"/>
      <c r="I6" s="31"/>
      <c r="J6" s="120" t="s">
        <v>58</v>
      </c>
      <c r="K6" s="93"/>
      <c r="L6" s="31"/>
      <c r="M6" s="31"/>
      <c r="N6" s="31"/>
      <c r="O6" s="31"/>
      <c r="P6" s="31"/>
      <c r="Q6" s="31"/>
      <c r="R6" s="31"/>
      <c r="S6" s="121"/>
      <c r="T6" s="121"/>
      <c r="U6" s="121"/>
      <c r="V6" s="121"/>
      <c r="W6" s="121"/>
    </row>
    <row r="7" ht="18.75" customHeight="1" spans="1:23">
      <c r="A7" s="17"/>
      <c r="B7" s="32"/>
      <c r="C7" s="17"/>
      <c r="D7" s="17"/>
      <c r="E7" s="18"/>
      <c r="F7" s="18"/>
      <c r="G7" s="18"/>
      <c r="H7" s="18"/>
      <c r="I7" s="32"/>
      <c r="J7" s="45" t="s">
        <v>58</v>
      </c>
      <c r="K7" s="45" t="s">
        <v>256</v>
      </c>
      <c r="L7" s="18"/>
      <c r="M7" s="18"/>
      <c r="N7" s="18"/>
      <c r="O7" s="18"/>
      <c r="P7" s="18"/>
      <c r="Q7" s="18"/>
      <c r="R7" s="18"/>
      <c r="S7" s="18"/>
      <c r="T7" s="18"/>
      <c r="U7" s="32"/>
      <c r="V7" s="18"/>
      <c r="W7" s="18"/>
    </row>
    <row r="8" ht="18.75" customHeight="1" spans="1:23">
      <c r="A8" s="116">
        <v>1</v>
      </c>
      <c r="B8" s="116">
        <v>2</v>
      </c>
      <c r="C8" s="116">
        <v>3</v>
      </c>
      <c r="D8" s="116">
        <v>4</v>
      </c>
      <c r="E8" s="116">
        <v>5</v>
      </c>
      <c r="F8" s="116">
        <v>6</v>
      </c>
      <c r="G8" s="116">
        <v>7</v>
      </c>
      <c r="H8" s="116">
        <v>8</v>
      </c>
      <c r="I8" s="116">
        <v>9</v>
      </c>
      <c r="J8" s="116">
        <v>10</v>
      </c>
      <c r="K8" s="116">
        <v>11</v>
      </c>
      <c r="L8" s="116">
        <v>12</v>
      </c>
      <c r="M8" s="116">
        <v>13</v>
      </c>
      <c r="N8" s="116">
        <v>14</v>
      </c>
      <c r="O8" s="116">
        <v>15</v>
      </c>
      <c r="P8" s="116">
        <v>16</v>
      </c>
      <c r="Q8" s="116">
        <v>17</v>
      </c>
      <c r="R8" s="116">
        <v>18</v>
      </c>
      <c r="S8" s="116">
        <v>19</v>
      </c>
      <c r="T8" s="116">
        <v>20</v>
      </c>
      <c r="U8" s="116">
        <v>21</v>
      </c>
      <c r="V8" s="116">
        <v>22</v>
      </c>
      <c r="W8" s="116">
        <v>23</v>
      </c>
    </row>
    <row r="9" ht="18.75" customHeight="1" spans="1:23">
      <c r="A9" s="21"/>
      <c r="B9" s="21"/>
      <c r="C9" s="21" t="s">
        <v>257</v>
      </c>
      <c r="D9" s="21"/>
      <c r="E9" s="21"/>
      <c r="F9" s="21"/>
      <c r="G9" s="21"/>
      <c r="H9" s="21"/>
      <c r="I9" s="23">
        <v>8062</v>
      </c>
      <c r="J9" s="23"/>
      <c r="K9" s="23"/>
      <c r="L9" s="23"/>
      <c r="M9" s="23"/>
      <c r="N9" s="23"/>
      <c r="O9" s="23"/>
      <c r="P9" s="23"/>
      <c r="Q9" s="23"/>
      <c r="R9" s="23">
        <v>8062</v>
      </c>
      <c r="S9" s="23"/>
      <c r="T9" s="23"/>
      <c r="U9" s="23"/>
      <c r="V9" s="23"/>
      <c r="W9" s="23">
        <v>8062</v>
      </c>
    </row>
    <row r="10" ht="18.75" customHeight="1" spans="1:23">
      <c r="A10" s="117" t="s">
        <v>258</v>
      </c>
      <c r="B10" s="117" t="s">
        <v>259</v>
      </c>
      <c r="C10" s="21" t="s">
        <v>257</v>
      </c>
      <c r="D10" s="117" t="s">
        <v>71</v>
      </c>
      <c r="E10" s="117" t="s">
        <v>90</v>
      </c>
      <c r="F10" s="117" t="s">
        <v>91</v>
      </c>
      <c r="G10" s="117" t="s">
        <v>260</v>
      </c>
      <c r="H10" s="117" t="s">
        <v>261</v>
      </c>
      <c r="I10" s="23">
        <v>8062</v>
      </c>
      <c r="J10" s="23"/>
      <c r="K10" s="23"/>
      <c r="L10" s="23"/>
      <c r="M10" s="23"/>
      <c r="N10" s="23"/>
      <c r="O10" s="23"/>
      <c r="P10" s="23"/>
      <c r="Q10" s="23"/>
      <c r="R10" s="23">
        <v>8062</v>
      </c>
      <c r="S10" s="23"/>
      <c r="T10" s="23"/>
      <c r="U10" s="23"/>
      <c r="V10" s="23"/>
      <c r="W10" s="23">
        <v>8062</v>
      </c>
    </row>
    <row r="11" ht="18.75" customHeight="1" spans="1:23">
      <c r="A11" s="24"/>
      <c r="B11" s="24"/>
      <c r="C11" s="21" t="s">
        <v>262</v>
      </c>
      <c r="D11" s="24"/>
      <c r="E11" s="24"/>
      <c r="F11" s="24"/>
      <c r="G11" s="24"/>
      <c r="H11" s="24"/>
      <c r="I11" s="23">
        <v>586200</v>
      </c>
      <c r="J11" s="23">
        <v>586200</v>
      </c>
      <c r="K11" s="23">
        <v>586200</v>
      </c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18.75" customHeight="1" spans="1:23">
      <c r="A12" s="117" t="s">
        <v>258</v>
      </c>
      <c r="B12" s="117" t="s">
        <v>263</v>
      </c>
      <c r="C12" s="21" t="s">
        <v>262</v>
      </c>
      <c r="D12" s="117" t="s">
        <v>71</v>
      </c>
      <c r="E12" s="117" t="s">
        <v>88</v>
      </c>
      <c r="F12" s="117" t="s">
        <v>89</v>
      </c>
      <c r="G12" s="117" t="s">
        <v>260</v>
      </c>
      <c r="H12" s="117" t="s">
        <v>261</v>
      </c>
      <c r="I12" s="23">
        <v>586200</v>
      </c>
      <c r="J12" s="23">
        <v>586200</v>
      </c>
      <c r="K12" s="23">
        <v>586200</v>
      </c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18.75" customHeight="1" spans="1:23">
      <c r="A13" s="24"/>
      <c r="B13" s="24"/>
      <c r="C13" s="21" t="s">
        <v>264</v>
      </c>
      <c r="D13" s="24"/>
      <c r="E13" s="24"/>
      <c r="F13" s="24"/>
      <c r="G13" s="24"/>
      <c r="H13" s="24"/>
      <c r="I13" s="23">
        <v>162470</v>
      </c>
      <c r="J13" s="23"/>
      <c r="K13" s="23"/>
      <c r="L13" s="23"/>
      <c r="M13" s="23"/>
      <c r="N13" s="23"/>
      <c r="O13" s="23"/>
      <c r="P13" s="23"/>
      <c r="Q13" s="23"/>
      <c r="R13" s="23">
        <v>162470</v>
      </c>
      <c r="S13" s="23"/>
      <c r="T13" s="23"/>
      <c r="U13" s="23"/>
      <c r="V13" s="23"/>
      <c r="W13" s="23">
        <v>162470</v>
      </c>
    </row>
    <row r="14" ht="18.75" customHeight="1" spans="1:23">
      <c r="A14" s="117" t="s">
        <v>258</v>
      </c>
      <c r="B14" s="117" t="s">
        <v>265</v>
      </c>
      <c r="C14" s="21" t="s">
        <v>264</v>
      </c>
      <c r="D14" s="117" t="s">
        <v>71</v>
      </c>
      <c r="E14" s="117" t="s">
        <v>90</v>
      </c>
      <c r="F14" s="117" t="s">
        <v>91</v>
      </c>
      <c r="G14" s="117" t="s">
        <v>260</v>
      </c>
      <c r="H14" s="117" t="s">
        <v>261</v>
      </c>
      <c r="I14" s="23">
        <v>162470</v>
      </c>
      <c r="J14" s="23"/>
      <c r="K14" s="23"/>
      <c r="L14" s="23"/>
      <c r="M14" s="23"/>
      <c r="N14" s="23"/>
      <c r="O14" s="23"/>
      <c r="P14" s="23"/>
      <c r="Q14" s="23"/>
      <c r="R14" s="23">
        <v>162470</v>
      </c>
      <c r="S14" s="23"/>
      <c r="T14" s="23"/>
      <c r="U14" s="23"/>
      <c r="V14" s="23"/>
      <c r="W14" s="23">
        <v>162470</v>
      </c>
    </row>
    <row r="15" ht="18.75" customHeight="1" spans="1:23">
      <c r="A15" s="24"/>
      <c r="B15" s="24"/>
      <c r="C15" s="21" t="s">
        <v>266</v>
      </c>
      <c r="D15" s="24"/>
      <c r="E15" s="24"/>
      <c r="F15" s="24"/>
      <c r="G15" s="24"/>
      <c r="H15" s="24"/>
      <c r="I15" s="23">
        <v>1100000</v>
      </c>
      <c r="J15" s="23"/>
      <c r="K15" s="23"/>
      <c r="L15" s="23"/>
      <c r="M15" s="23"/>
      <c r="N15" s="23"/>
      <c r="O15" s="23"/>
      <c r="P15" s="23"/>
      <c r="Q15" s="23"/>
      <c r="R15" s="23">
        <v>1100000</v>
      </c>
      <c r="S15" s="23"/>
      <c r="T15" s="23"/>
      <c r="U15" s="23"/>
      <c r="V15" s="23"/>
      <c r="W15" s="23">
        <v>1100000</v>
      </c>
    </row>
    <row r="16" ht="18.75" customHeight="1" spans="1:23">
      <c r="A16" s="117" t="s">
        <v>258</v>
      </c>
      <c r="B16" s="117" t="s">
        <v>267</v>
      </c>
      <c r="C16" s="21" t="s">
        <v>266</v>
      </c>
      <c r="D16" s="117" t="s">
        <v>71</v>
      </c>
      <c r="E16" s="117" t="s">
        <v>90</v>
      </c>
      <c r="F16" s="117" t="s">
        <v>91</v>
      </c>
      <c r="G16" s="117" t="s">
        <v>248</v>
      </c>
      <c r="H16" s="117" t="s">
        <v>249</v>
      </c>
      <c r="I16" s="23">
        <v>1100000</v>
      </c>
      <c r="J16" s="23"/>
      <c r="K16" s="23"/>
      <c r="L16" s="23"/>
      <c r="M16" s="23"/>
      <c r="N16" s="23"/>
      <c r="O16" s="23"/>
      <c r="P16" s="23"/>
      <c r="Q16" s="23"/>
      <c r="R16" s="23">
        <v>1100000</v>
      </c>
      <c r="S16" s="23"/>
      <c r="T16" s="23"/>
      <c r="U16" s="23"/>
      <c r="V16" s="23"/>
      <c r="W16" s="23">
        <v>1100000</v>
      </c>
    </row>
    <row r="17" ht="18.75" customHeight="1" spans="1:23">
      <c r="A17" s="24"/>
      <c r="B17" s="24"/>
      <c r="C17" s="21" t="s">
        <v>268</v>
      </c>
      <c r="D17" s="24"/>
      <c r="E17" s="24"/>
      <c r="F17" s="24"/>
      <c r="G17" s="24"/>
      <c r="H17" s="24"/>
      <c r="I17" s="23">
        <v>5490000</v>
      </c>
      <c r="J17" s="23"/>
      <c r="K17" s="23"/>
      <c r="L17" s="23"/>
      <c r="M17" s="23"/>
      <c r="N17" s="23"/>
      <c r="O17" s="23"/>
      <c r="P17" s="23"/>
      <c r="Q17" s="23"/>
      <c r="R17" s="23">
        <v>5490000</v>
      </c>
      <c r="S17" s="23"/>
      <c r="T17" s="23"/>
      <c r="U17" s="23"/>
      <c r="V17" s="23"/>
      <c r="W17" s="23">
        <v>5490000</v>
      </c>
    </row>
    <row r="18" ht="18.75" customHeight="1" spans="1:23">
      <c r="A18" s="117" t="s">
        <v>258</v>
      </c>
      <c r="B18" s="117" t="s">
        <v>269</v>
      </c>
      <c r="C18" s="21" t="s">
        <v>268</v>
      </c>
      <c r="D18" s="117" t="s">
        <v>71</v>
      </c>
      <c r="E18" s="117" t="s">
        <v>90</v>
      </c>
      <c r="F18" s="117" t="s">
        <v>91</v>
      </c>
      <c r="G18" s="117" t="s">
        <v>270</v>
      </c>
      <c r="H18" s="117" t="s">
        <v>271</v>
      </c>
      <c r="I18" s="23">
        <v>5490000</v>
      </c>
      <c r="J18" s="23"/>
      <c r="K18" s="23"/>
      <c r="L18" s="23"/>
      <c r="M18" s="23"/>
      <c r="N18" s="23"/>
      <c r="O18" s="23"/>
      <c r="P18" s="23"/>
      <c r="Q18" s="23"/>
      <c r="R18" s="23">
        <v>5490000</v>
      </c>
      <c r="S18" s="23"/>
      <c r="T18" s="23"/>
      <c r="U18" s="23"/>
      <c r="V18" s="23"/>
      <c r="W18" s="23">
        <v>5490000</v>
      </c>
    </row>
    <row r="19" ht="18.75" customHeight="1" spans="1:23">
      <c r="A19" s="24"/>
      <c r="B19" s="24"/>
      <c r="C19" s="21" t="s">
        <v>272</v>
      </c>
      <c r="D19" s="24"/>
      <c r="E19" s="24"/>
      <c r="F19" s="24"/>
      <c r="G19" s="24"/>
      <c r="H19" s="24"/>
      <c r="I19" s="23">
        <v>8707.5</v>
      </c>
      <c r="J19" s="23">
        <v>8707.5</v>
      </c>
      <c r="K19" s="23">
        <v>8707.5</v>
      </c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18.75" customHeight="1" spans="1:23">
      <c r="A20" s="117" t="s">
        <v>273</v>
      </c>
      <c r="B20" s="117" t="s">
        <v>274</v>
      </c>
      <c r="C20" s="21" t="s">
        <v>272</v>
      </c>
      <c r="D20" s="117" t="s">
        <v>71</v>
      </c>
      <c r="E20" s="117" t="s">
        <v>88</v>
      </c>
      <c r="F20" s="117" t="s">
        <v>89</v>
      </c>
      <c r="G20" s="117" t="s">
        <v>270</v>
      </c>
      <c r="H20" s="117" t="s">
        <v>271</v>
      </c>
      <c r="I20" s="23">
        <v>8707.5</v>
      </c>
      <c r="J20" s="23">
        <v>8707.5</v>
      </c>
      <c r="K20" s="23">
        <v>8707.5</v>
      </c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18.75" customHeight="1" spans="1:23">
      <c r="A21" s="24"/>
      <c r="B21" s="24"/>
      <c r="C21" s="21" t="s">
        <v>275</v>
      </c>
      <c r="D21" s="24"/>
      <c r="E21" s="24"/>
      <c r="F21" s="24"/>
      <c r="G21" s="24"/>
      <c r="H21" s="24"/>
      <c r="I21" s="23">
        <v>325810</v>
      </c>
      <c r="J21" s="23"/>
      <c r="K21" s="23"/>
      <c r="L21" s="23"/>
      <c r="M21" s="23"/>
      <c r="N21" s="23"/>
      <c r="O21" s="23"/>
      <c r="P21" s="23"/>
      <c r="Q21" s="23"/>
      <c r="R21" s="23">
        <v>325810</v>
      </c>
      <c r="S21" s="23"/>
      <c r="T21" s="23"/>
      <c r="U21" s="23"/>
      <c r="V21" s="23"/>
      <c r="W21" s="23">
        <v>325810</v>
      </c>
    </row>
    <row r="22" ht="18.75" customHeight="1" spans="1:23">
      <c r="A22" s="117" t="s">
        <v>258</v>
      </c>
      <c r="B22" s="117" t="s">
        <v>276</v>
      </c>
      <c r="C22" s="21" t="s">
        <v>275</v>
      </c>
      <c r="D22" s="117" t="s">
        <v>71</v>
      </c>
      <c r="E22" s="117" t="s">
        <v>90</v>
      </c>
      <c r="F22" s="117" t="s">
        <v>91</v>
      </c>
      <c r="G22" s="117" t="s">
        <v>277</v>
      </c>
      <c r="H22" s="117" t="s">
        <v>278</v>
      </c>
      <c r="I22" s="23">
        <v>325810</v>
      </c>
      <c r="J22" s="23"/>
      <c r="K22" s="23"/>
      <c r="L22" s="23"/>
      <c r="M22" s="23"/>
      <c r="N22" s="23"/>
      <c r="O22" s="23"/>
      <c r="P22" s="23"/>
      <c r="Q22" s="23"/>
      <c r="R22" s="23">
        <v>325810</v>
      </c>
      <c r="S22" s="23"/>
      <c r="T22" s="23"/>
      <c r="U22" s="23"/>
      <c r="V22" s="23"/>
      <c r="W22" s="23">
        <v>325810</v>
      </c>
    </row>
    <row r="23" ht="18.75" customHeight="1" spans="1:23">
      <c r="A23" s="24"/>
      <c r="B23" s="24"/>
      <c r="C23" s="21" t="s">
        <v>279</v>
      </c>
      <c r="D23" s="24"/>
      <c r="E23" s="24"/>
      <c r="F23" s="24"/>
      <c r="G23" s="24"/>
      <c r="H23" s="24"/>
      <c r="I23" s="23">
        <v>74035.62</v>
      </c>
      <c r="J23" s="23">
        <v>74035.62</v>
      </c>
      <c r="K23" s="23">
        <v>74035.62</v>
      </c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18.75" customHeight="1" spans="1:23">
      <c r="A24" s="117" t="s">
        <v>258</v>
      </c>
      <c r="B24" s="117" t="s">
        <v>280</v>
      </c>
      <c r="C24" s="21" t="s">
        <v>279</v>
      </c>
      <c r="D24" s="117" t="s">
        <v>71</v>
      </c>
      <c r="E24" s="117" t="s">
        <v>90</v>
      </c>
      <c r="F24" s="117" t="s">
        <v>91</v>
      </c>
      <c r="G24" s="117" t="s">
        <v>260</v>
      </c>
      <c r="H24" s="117" t="s">
        <v>261</v>
      </c>
      <c r="I24" s="23">
        <v>71767.62</v>
      </c>
      <c r="J24" s="23">
        <v>71767.62</v>
      </c>
      <c r="K24" s="23">
        <v>71767.62</v>
      </c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18.75" customHeight="1" spans="1:23">
      <c r="A25" s="117" t="s">
        <v>258</v>
      </c>
      <c r="B25" s="117" t="s">
        <v>280</v>
      </c>
      <c r="C25" s="21" t="s">
        <v>279</v>
      </c>
      <c r="D25" s="117" t="s">
        <v>71</v>
      </c>
      <c r="E25" s="117" t="s">
        <v>94</v>
      </c>
      <c r="F25" s="117" t="s">
        <v>95</v>
      </c>
      <c r="G25" s="117" t="s">
        <v>260</v>
      </c>
      <c r="H25" s="117" t="s">
        <v>261</v>
      </c>
      <c r="I25" s="23">
        <v>2268</v>
      </c>
      <c r="J25" s="23">
        <v>2268</v>
      </c>
      <c r="K25" s="23">
        <v>2268</v>
      </c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18.75" customHeight="1" spans="1:23">
      <c r="A26" s="24"/>
      <c r="B26" s="24"/>
      <c r="C26" s="21" t="s">
        <v>281</v>
      </c>
      <c r="D26" s="24"/>
      <c r="E26" s="24"/>
      <c r="F26" s="24"/>
      <c r="G26" s="24"/>
      <c r="H26" s="24"/>
      <c r="I26" s="23">
        <v>213005</v>
      </c>
      <c r="J26" s="23">
        <v>213005</v>
      </c>
      <c r="K26" s="23">
        <v>213005</v>
      </c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18.75" customHeight="1" spans="1:23">
      <c r="A27" s="117" t="s">
        <v>273</v>
      </c>
      <c r="B27" s="117" t="s">
        <v>282</v>
      </c>
      <c r="C27" s="21" t="s">
        <v>281</v>
      </c>
      <c r="D27" s="117" t="s">
        <v>71</v>
      </c>
      <c r="E27" s="117" t="s">
        <v>90</v>
      </c>
      <c r="F27" s="117" t="s">
        <v>91</v>
      </c>
      <c r="G27" s="117" t="s">
        <v>270</v>
      </c>
      <c r="H27" s="117" t="s">
        <v>271</v>
      </c>
      <c r="I27" s="23">
        <v>213005</v>
      </c>
      <c r="J27" s="23">
        <v>213005</v>
      </c>
      <c r="K27" s="23">
        <v>213005</v>
      </c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18.75" customHeight="1" spans="1:23">
      <c r="A28" s="24"/>
      <c r="B28" s="24"/>
      <c r="C28" s="21" t="s">
        <v>283</v>
      </c>
      <c r="D28" s="24"/>
      <c r="E28" s="24"/>
      <c r="F28" s="24"/>
      <c r="G28" s="24"/>
      <c r="H28" s="24"/>
      <c r="I28" s="23">
        <v>17400</v>
      </c>
      <c r="J28" s="23"/>
      <c r="K28" s="23"/>
      <c r="L28" s="23"/>
      <c r="M28" s="23"/>
      <c r="N28" s="23"/>
      <c r="O28" s="23"/>
      <c r="P28" s="23"/>
      <c r="Q28" s="23"/>
      <c r="R28" s="23">
        <v>17400</v>
      </c>
      <c r="S28" s="23"/>
      <c r="T28" s="23"/>
      <c r="U28" s="23"/>
      <c r="V28" s="23"/>
      <c r="W28" s="23">
        <v>17400</v>
      </c>
    </row>
    <row r="29" ht="18.75" customHeight="1" spans="1:23">
      <c r="A29" s="117" t="s">
        <v>258</v>
      </c>
      <c r="B29" s="117" t="s">
        <v>284</v>
      </c>
      <c r="C29" s="21" t="s">
        <v>283</v>
      </c>
      <c r="D29" s="117" t="s">
        <v>71</v>
      </c>
      <c r="E29" s="117" t="s">
        <v>90</v>
      </c>
      <c r="F29" s="117" t="s">
        <v>91</v>
      </c>
      <c r="G29" s="117" t="s">
        <v>248</v>
      </c>
      <c r="H29" s="117" t="s">
        <v>249</v>
      </c>
      <c r="I29" s="23">
        <v>17400</v>
      </c>
      <c r="J29" s="23"/>
      <c r="K29" s="23"/>
      <c r="L29" s="23"/>
      <c r="M29" s="23"/>
      <c r="N29" s="23"/>
      <c r="O29" s="23"/>
      <c r="P29" s="23"/>
      <c r="Q29" s="23"/>
      <c r="R29" s="23">
        <v>17400</v>
      </c>
      <c r="S29" s="23"/>
      <c r="T29" s="23"/>
      <c r="U29" s="23"/>
      <c r="V29" s="23"/>
      <c r="W29" s="23">
        <v>17400</v>
      </c>
    </row>
    <row r="30" ht="18.75" customHeight="1" spans="1:23">
      <c r="A30" s="34" t="s">
        <v>122</v>
      </c>
      <c r="B30" s="35"/>
      <c r="C30" s="35"/>
      <c r="D30" s="35"/>
      <c r="E30" s="35"/>
      <c r="F30" s="35"/>
      <c r="G30" s="35"/>
      <c r="H30" s="36"/>
      <c r="I30" s="23">
        <v>7985690.12</v>
      </c>
      <c r="J30" s="23">
        <v>881948.12</v>
      </c>
      <c r="K30" s="23">
        <v>881948.12</v>
      </c>
      <c r="L30" s="23"/>
      <c r="M30" s="23"/>
      <c r="N30" s="23"/>
      <c r="O30" s="23"/>
      <c r="P30" s="23"/>
      <c r="Q30" s="23"/>
      <c r="R30" s="23">
        <v>7103742</v>
      </c>
      <c r="S30" s="23"/>
      <c r="T30" s="23"/>
      <c r="U30" s="23"/>
      <c r="V30" s="23"/>
      <c r="W30" s="23">
        <v>7103742</v>
      </c>
    </row>
  </sheetData>
  <mergeCells count="28">
    <mergeCell ref="A2:W2"/>
    <mergeCell ref="A3:H3"/>
    <mergeCell ref="J4:M4"/>
    <mergeCell ref="N4:P4"/>
    <mergeCell ref="R4:W4"/>
    <mergeCell ref="A30:H30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63"/>
  <sheetViews>
    <sheetView showZeros="0" topLeftCell="A41" workbookViewId="0">
      <selection activeCell="D69" sqref="D69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ht="15" customHeight="1" spans="10:10">
      <c r="J1" s="85" t="s">
        <v>285</v>
      </c>
    </row>
    <row r="2" ht="36.75" customHeight="1" spans="1:10">
      <c r="A2" s="5" t="str">
        <f>"2025"&amp;"年部门项目支出绩效目标表"</f>
        <v>2025年部门项目支出绩效目标表</v>
      </c>
      <c r="B2" s="6"/>
      <c r="C2" s="6"/>
      <c r="D2" s="6"/>
      <c r="E2" s="6"/>
      <c r="F2" s="50"/>
      <c r="G2" s="6"/>
      <c r="H2" s="50"/>
      <c r="I2" s="50"/>
      <c r="J2" s="6"/>
    </row>
    <row r="3" ht="18.75" customHeight="1" spans="1:8">
      <c r="A3" s="7" t="str">
        <f>"单位名称："&amp;"永德县崇岗乡中心校"</f>
        <v>单位名称：永德县崇岗乡中心校</v>
      </c>
      <c r="B3" s="3"/>
      <c r="C3" s="3"/>
      <c r="D3" s="3"/>
      <c r="E3" s="3"/>
      <c r="F3" s="51"/>
      <c r="G3" s="3"/>
      <c r="H3" s="51"/>
    </row>
    <row r="4" ht="18.75" customHeight="1" spans="1:10">
      <c r="A4" s="45" t="s">
        <v>286</v>
      </c>
      <c r="B4" s="45" t="s">
        <v>287</v>
      </c>
      <c r="C4" s="45" t="s">
        <v>288</v>
      </c>
      <c r="D4" s="45" t="s">
        <v>289</v>
      </c>
      <c r="E4" s="45" t="s">
        <v>290</v>
      </c>
      <c r="F4" s="52" t="s">
        <v>291</v>
      </c>
      <c r="G4" s="45" t="s">
        <v>292</v>
      </c>
      <c r="H4" s="52" t="s">
        <v>293</v>
      </c>
      <c r="I4" s="52" t="s">
        <v>294</v>
      </c>
      <c r="J4" s="45" t="s">
        <v>295</v>
      </c>
    </row>
    <row r="5" ht="18.75" customHeight="1" spans="1:10">
      <c r="A5" s="114">
        <v>1</v>
      </c>
      <c r="B5" s="114">
        <v>2</v>
      </c>
      <c r="C5" s="114">
        <v>3</v>
      </c>
      <c r="D5" s="114">
        <v>4</v>
      </c>
      <c r="E5" s="114">
        <v>5</v>
      </c>
      <c r="F5" s="114">
        <v>6</v>
      </c>
      <c r="G5" s="114">
        <v>7</v>
      </c>
      <c r="H5" s="114">
        <v>8</v>
      </c>
      <c r="I5" s="114">
        <v>9</v>
      </c>
      <c r="J5" s="114">
        <v>10</v>
      </c>
    </row>
    <row r="6" ht="18.75" customHeight="1" spans="1:10">
      <c r="A6" s="33" t="s">
        <v>71</v>
      </c>
      <c r="B6" s="46"/>
      <c r="C6" s="46"/>
      <c r="D6" s="46"/>
      <c r="E6" s="53"/>
      <c r="F6" s="54"/>
      <c r="G6" s="53"/>
      <c r="H6" s="54"/>
      <c r="I6" s="54"/>
      <c r="J6" s="53"/>
    </row>
    <row r="7" ht="18.75" customHeight="1" spans="1:10">
      <c r="A7" s="209" t="s">
        <v>257</v>
      </c>
      <c r="B7" s="21" t="s">
        <v>296</v>
      </c>
      <c r="C7" s="21" t="s">
        <v>297</v>
      </c>
      <c r="D7" s="21" t="s">
        <v>298</v>
      </c>
      <c r="E7" s="33" t="s">
        <v>299</v>
      </c>
      <c r="F7" s="21" t="s">
        <v>300</v>
      </c>
      <c r="G7" s="33" t="s">
        <v>301</v>
      </c>
      <c r="H7" s="21" t="s">
        <v>302</v>
      </c>
      <c r="I7" s="21" t="s">
        <v>303</v>
      </c>
      <c r="J7" s="33" t="s">
        <v>304</v>
      </c>
    </row>
    <row r="8" ht="18.75" customHeight="1" spans="1:10">
      <c r="A8" s="209" t="s">
        <v>257</v>
      </c>
      <c r="B8" s="21" t="s">
        <v>296</v>
      </c>
      <c r="C8" s="21" t="s">
        <v>297</v>
      </c>
      <c r="D8" s="21" t="s">
        <v>305</v>
      </c>
      <c r="E8" s="33" t="s">
        <v>306</v>
      </c>
      <c r="F8" s="21" t="s">
        <v>300</v>
      </c>
      <c r="G8" s="33" t="s">
        <v>307</v>
      </c>
      <c r="H8" s="21" t="s">
        <v>308</v>
      </c>
      <c r="I8" s="21" t="s">
        <v>303</v>
      </c>
      <c r="J8" s="33" t="s">
        <v>309</v>
      </c>
    </row>
    <row r="9" ht="18.75" customHeight="1" spans="1:10">
      <c r="A9" s="209" t="s">
        <v>257</v>
      </c>
      <c r="B9" s="21" t="s">
        <v>296</v>
      </c>
      <c r="C9" s="21" t="s">
        <v>297</v>
      </c>
      <c r="D9" s="21" t="s">
        <v>310</v>
      </c>
      <c r="E9" s="33" t="s">
        <v>311</v>
      </c>
      <c r="F9" s="21" t="s">
        <v>300</v>
      </c>
      <c r="G9" s="33" t="s">
        <v>307</v>
      </c>
      <c r="H9" s="21" t="s">
        <v>308</v>
      </c>
      <c r="I9" s="21" t="s">
        <v>303</v>
      </c>
      <c r="J9" s="33" t="s">
        <v>312</v>
      </c>
    </row>
    <row r="10" ht="18.75" customHeight="1" spans="1:10">
      <c r="A10" s="209" t="s">
        <v>257</v>
      </c>
      <c r="B10" s="21" t="s">
        <v>296</v>
      </c>
      <c r="C10" s="21" t="s">
        <v>297</v>
      </c>
      <c r="D10" s="21" t="s">
        <v>313</v>
      </c>
      <c r="E10" s="33" t="s">
        <v>314</v>
      </c>
      <c r="F10" s="21" t="s">
        <v>300</v>
      </c>
      <c r="G10" s="33" t="s">
        <v>165</v>
      </c>
      <c r="H10" s="21" t="s">
        <v>308</v>
      </c>
      <c r="I10" s="21" t="s">
        <v>303</v>
      </c>
      <c r="J10" s="33" t="s">
        <v>315</v>
      </c>
    </row>
    <row r="11" ht="18.75" customHeight="1" spans="1:10">
      <c r="A11" s="209" t="s">
        <v>257</v>
      </c>
      <c r="B11" s="21" t="s">
        <v>296</v>
      </c>
      <c r="C11" s="21" t="s">
        <v>316</v>
      </c>
      <c r="D11" s="21" t="s">
        <v>317</v>
      </c>
      <c r="E11" s="33" t="s">
        <v>318</v>
      </c>
      <c r="F11" s="21" t="s">
        <v>319</v>
      </c>
      <c r="G11" s="33" t="s">
        <v>320</v>
      </c>
      <c r="H11" s="21" t="s">
        <v>308</v>
      </c>
      <c r="I11" s="21" t="s">
        <v>303</v>
      </c>
      <c r="J11" s="33" t="s">
        <v>321</v>
      </c>
    </row>
    <row r="12" ht="18.75" customHeight="1" spans="1:10">
      <c r="A12" s="209" t="s">
        <v>257</v>
      </c>
      <c r="B12" s="21" t="s">
        <v>296</v>
      </c>
      <c r="C12" s="21" t="s">
        <v>322</v>
      </c>
      <c r="D12" s="21" t="s">
        <v>323</v>
      </c>
      <c r="E12" s="33" t="s">
        <v>324</v>
      </c>
      <c r="F12" s="21" t="s">
        <v>319</v>
      </c>
      <c r="G12" s="33" t="s">
        <v>320</v>
      </c>
      <c r="H12" s="21" t="s">
        <v>308</v>
      </c>
      <c r="I12" s="21" t="s">
        <v>303</v>
      </c>
      <c r="J12" s="33" t="s">
        <v>325</v>
      </c>
    </row>
    <row r="13" ht="18.75" customHeight="1" spans="1:10">
      <c r="A13" s="209" t="s">
        <v>272</v>
      </c>
      <c r="B13" s="21" t="s">
        <v>326</v>
      </c>
      <c r="C13" s="21" t="s">
        <v>297</v>
      </c>
      <c r="D13" s="21" t="s">
        <v>298</v>
      </c>
      <c r="E13" s="33" t="s">
        <v>327</v>
      </c>
      <c r="F13" s="21" t="s">
        <v>300</v>
      </c>
      <c r="G13" s="33" t="s">
        <v>328</v>
      </c>
      <c r="H13" s="21" t="s">
        <v>329</v>
      </c>
      <c r="I13" s="21" t="s">
        <v>303</v>
      </c>
      <c r="J13" s="33" t="s">
        <v>330</v>
      </c>
    </row>
    <row r="14" ht="18.75" customHeight="1" spans="1:10">
      <c r="A14" s="209" t="s">
        <v>272</v>
      </c>
      <c r="B14" s="21" t="s">
        <v>326</v>
      </c>
      <c r="C14" s="21" t="s">
        <v>297</v>
      </c>
      <c r="D14" s="21" t="s">
        <v>305</v>
      </c>
      <c r="E14" s="33" t="s">
        <v>331</v>
      </c>
      <c r="F14" s="21" t="s">
        <v>300</v>
      </c>
      <c r="G14" s="33" t="s">
        <v>307</v>
      </c>
      <c r="H14" s="21" t="s">
        <v>308</v>
      </c>
      <c r="I14" s="21" t="s">
        <v>303</v>
      </c>
      <c r="J14" s="33" t="s">
        <v>332</v>
      </c>
    </row>
    <row r="15" ht="18.75" customHeight="1" spans="1:10">
      <c r="A15" s="209" t="s">
        <v>272</v>
      </c>
      <c r="B15" s="21" t="s">
        <v>326</v>
      </c>
      <c r="C15" s="21" t="s">
        <v>297</v>
      </c>
      <c r="D15" s="21" t="s">
        <v>310</v>
      </c>
      <c r="E15" s="33" t="s">
        <v>333</v>
      </c>
      <c r="F15" s="21" t="s">
        <v>300</v>
      </c>
      <c r="G15" s="33" t="s">
        <v>307</v>
      </c>
      <c r="H15" s="21" t="s">
        <v>308</v>
      </c>
      <c r="I15" s="21" t="s">
        <v>303</v>
      </c>
      <c r="J15" s="33" t="s">
        <v>334</v>
      </c>
    </row>
    <row r="16" ht="18.75" customHeight="1" spans="1:10">
      <c r="A16" s="209" t="s">
        <v>272</v>
      </c>
      <c r="B16" s="21" t="s">
        <v>326</v>
      </c>
      <c r="C16" s="21" t="s">
        <v>297</v>
      </c>
      <c r="D16" s="21" t="s">
        <v>313</v>
      </c>
      <c r="E16" s="33" t="s">
        <v>314</v>
      </c>
      <c r="F16" s="21" t="s">
        <v>300</v>
      </c>
      <c r="G16" s="33" t="s">
        <v>335</v>
      </c>
      <c r="H16" s="21" t="s">
        <v>336</v>
      </c>
      <c r="I16" s="21" t="s">
        <v>303</v>
      </c>
      <c r="J16" s="33" t="s">
        <v>337</v>
      </c>
    </row>
    <row r="17" ht="18.75" customHeight="1" spans="1:10">
      <c r="A17" s="209" t="s">
        <v>272</v>
      </c>
      <c r="B17" s="21" t="s">
        <v>326</v>
      </c>
      <c r="C17" s="21" t="s">
        <v>316</v>
      </c>
      <c r="D17" s="21" t="s">
        <v>317</v>
      </c>
      <c r="E17" s="33" t="s">
        <v>338</v>
      </c>
      <c r="F17" s="21" t="s">
        <v>319</v>
      </c>
      <c r="G17" s="33" t="s">
        <v>339</v>
      </c>
      <c r="H17" s="21" t="s">
        <v>308</v>
      </c>
      <c r="I17" s="21" t="s">
        <v>303</v>
      </c>
      <c r="J17" s="33" t="s">
        <v>340</v>
      </c>
    </row>
    <row r="18" ht="18.75" customHeight="1" spans="1:10">
      <c r="A18" s="209" t="s">
        <v>272</v>
      </c>
      <c r="B18" s="21" t="s">
        <v>326</v>
      </c>
      <c r="C18" s="21" t="s">
        <v>322</v>
      </c>
      <c r="D18" s="21" t="s">
        <v>323</v>
      </c>
      <c r="E18" s="33" t="s">
        <v>341</v>
      </c>
      <c r="F18" s="21" t="s">
        <v>319</v>
      </c>
      <c r="G18" s="33" t="s">
        <v>320</v>
      </c>
      <c r="H18" s="21" t="s">
        <v>308</v>
      </c>
      <c r="I18" s="21" t="s">
        <v>303</v>
      </c>
      <c r="J18" s="33" t="s">
        <v>342</v>
      </c>
    </row>
    <row r="19" ht="18.75" customHeight="1" spans="1:10">
      <c r="A19" s="209" t="s">
        <v>268</v>
      </c>
      <c r="B19" s="21" t="s">
        <v>343</v>
      </c>
      <c r="C19" s="21" t="s">
        <v>297</v>
      </c>
      <c r="D19" s="21" t="s">
        <v>298</v>
      </c>
      <c r="E19" s="33" t="s">
        <v>344</v>
      </c>
      <c r="F19" s="21" t="s">
        <v>319</v>
      </c>
      <c r="G19" s="33" t="s">
        <v>345</v>
      </c>
      <c r="H19" s="21" t="s">
        <v>329</v>
      </c>
      <c r="I19" s="21" t="s">
        <v>303</v>
      </c>
      <c r="J19" s="33" t="s">
        <v>346</v>
      </c>
    </row>
    <row r="20" ht="18.75" customHeight="1" spans="1:10">
      <c r="A20" s="209" t="s">
        <v>268</v>
      </c>
      <c r="B20" s="21" t="s">
        <v>343</v>
      </c>
      <c r="C20" s="21" t="s">
        <v>297</v>
      </c>
      <c r="D20" s="21" t="s">
        <v>305</v>
      </c>
      <c r="E20" s="33" t="s">
        <v>347</v>
      </c>
      <c r="F20" s="21" t="s">
        <v>300</v>
      </c>
      <c r="G20" s="33" t="s">
        <v>307</v>
      </c>
      <c r="H20" s="21" t="s">
        <v>308</v>
      </c>
      <c r="I20" s="21" t="s">
        <v>303</v>
      </c>
      <c r="J20" s="33" t="s">
        <v>348</v>
      </c>
    </row>
    <row r="21" ht="18.75" customHeight="1" spans="1:10">
      <c r="A21" s="209" t="s">
        <v>268</v>
      </c>
      <c r="B21" s="21" t="s">
        <v>343</v>
      </c>
      <c r="C21" s="21" t="s">
        <v>297</v>
      </c>
      <c r="D21" s="21" t="s">
        <v>310</v>
      </c>
      <c r="E21" s="33" t="s">
        <v>349</v>
      </c>
      <c r="F21" s="21" t="s">
        <v>300</v>
      </c>
      <c r="G21" s="33" t="s">
        <v>307</v>
      </c>
      <c r="H21" s="21" t="s">
        <v>308</v>
      </c>
      <c r="I21" s="21" t="s">
        <v>303</v>
      </c>
      <c r="J21" s="33" t="s">
        <v>350</v>
      </c>
    </row>
    <row r="22" ht="18.75" customHeight="1" spans="1:10">
      <c r="A22" s="209" t="s">
        <v>268</v>
      </c>
      <c r="B22" s="21" t="s">
        <v>343</v>
      </c>
      <c r="C22" s="21" t="s">
        <v>297</v>
      </c>
      <c r="D22" s="21" t="s">
        <v>313</v>
      </c>
      <c r="E22" s="33" t="s">
        <v>314</v>
      </c>
      <c r="F22" s="21" t="s">
        <v>300</v>
      </c>
      <c r="G22" s="33" t="s">
        <v>351</v>
      </c>
      <c r="H22" s="21" t="s">
        <v>352</v>
      </c>
      <c r="I22" s="21" t="s">
        <v>303</v>
      </c>
      <c r="J22" s="33" t="s">
        <v>353</v>
      </c>
    </row>
    <row r="23" ht="18.75" customHeight="1" spans="1:10">
      <c r="A23" s="209" t="s">
        <v>268</v>
      </c>
      <c r="B23" s="21" t="s">
        <v>343</v>
      </c>
      <c r="C23" s="21" t="s">
        <v>316</v>
      </c>
      <c r="D23" s="21" t="s">
        <v>317</v>
      </c>
      <c r="E23" s="33" t="s">
        <v>354</v>
      </c>
      <c r="F23" s="21" t="s">
        <v>300</v>
      </c>
      <c r="G23" s="33" t="s">
        <v>355</v>
      </c>
      <c r="H23" s="21" t="s">
        <v>355</v>
      </c>
      <c r="I23" s="21" t="s">
        <v>356</v>
      </c>
      <c r="J23" s="33" t="s">
        <v>357</v>
      </c>
    </row>
    <row r="24" ht="18.75" customHeight="1" spans="1:10">
      <c r="A24" s="209" t="s">
        <v>268</v>
      </c>
      <c r="B24" s="21" t="s">
        <v>343</v>
      </c>
      <c r="C24" s="21" t="s">
        <v>322</v>
      </c>
      <c r="D24" s="21" t="s">
        <v>323</v>
      </c>
      <c r="E24" s="33" t="s">
        <v>358</v>
      </c>
      <c r="F24" s="21" t="s">
        <v>319</v>
      </c>
      <c r="G24" s="33" t="s">
        <v>320</v>
      </c>
      <c r="H24" s="21" t="s">
        <v>308</v>
      </c>
      <c r="I24" s="21" t="s">
        <v>303</v>
      </c>
      <c r="J24" s="33" t="s">
        <v>359</v>
      </c>
    </row>
    <row r="25" ht="18.75" customHeight="1" spans="1:10">
      <c r="A25" s="209" t="s">
        <v>281</v>
      </c>
      <c r="B25" s="21" t="s">
        <v>360</v>
      </c>
      <c r="C25" s="21" t="s">
        <v>297</v>
      </c>
      <c r="D25" s="21" t="s">
        <v>298</v>
      </c>
      <c r="E25" s="33" t="s">
        <v>361</v>
      </c>
      <c r="F25" s="21" t="s">
        <v>300</v>
      </c>
      <c r="G25" s="33" t="s">
        <v>362</v>
      </c>
      <c r="H25" s="21" t="s">
        <v>329</v>
      </c>
      <c r="I25" s="21" t="s">
        <v>303</v>
      </c>
      <c r="J25" s="33" t="s">
        <v>363</v>
      </c>
    </row>
    <row r="26" ht="18.75" customHeight="1" spans="1:10">
      <c r="A26" s="209" t="s">
        <v>281</v>
      </c>
      <c r="B26" s="21" t="s">
        <v>360</v>
      </c>
      <c r="C26" s="21" t="s">
        <v>297</v>
      </c>
      <c r="D26" s="21" t="s">
        <v>305</v>
      </c>
      <c r="E26" s="33" t="s">
        <v>364</v>
      </c>
      <c r="F26" s="21" t="s">
        <v>300</v>
      </c>
      <c r="G26" s="33" t="s">
        <v>307</v>
      </c>
      <c r="H26" s="21" t="s">
        <v>308</v>
      </c>
      <c r="I26" s="21" t="s">
        <v>303</v>
      </c>
      <c r="J26" s="33" t="s">
        <v>365</v>
      </c>
    </row>
    <row r="27" ht="18.75" customHeight="1" spans="1:10">
      <c r="A27" s="209" t="s">
        <v>281</v>
      </c>
      <c r="B27" s="21" t="s">
        <v>360</v>
      </c>
      <c r="C27" s="21" t="s">
        <v>297</v>
      </c>
      <c r="D27" s="21" t="s">
        <v>310</v>
      </c>
      <c r="E27" s="33" t="s">
        <v>366</v>
      </c>
      <c r="F27" s="21" t="s">
        <v>300</v>
      </c>
      <c r="G27" s="33" t="s">
        <v>307</v>
      </c>
      <c r="H27" s="21" t="s">
        <v>308</v>
      </c>
      <c r="I27" s="21" t="s">
        <v>303</v>
      </c>
      <c r="J27" s="33" t="s">
        <v>367</v>
      </c>
    </row>
    <row r="28" ht="18.75" customHeight="1" spans="1:10">
      <c r="A28" s="209" t="s">
        <v>281</v>
      </c>
      <c r="B28" s="21" t="s">
        <v>360</v>
      </c>
      <c r="C28" s="21" t="s">
        <v>297</v>
      </c>
      <c r="D28" s="21" t="s">
        <v>313</v>
      </c>
      <c r="E28" s="33" t="s">
        <v>314</v>
      </c>
      <c r="F28" s="21" t="s">
        <v>300</v>
      </c>
      <c r="G28" s="33" t="s">
        <v>368</v>
      </c>
      <c r="H28" s="21" t="s">
        <v>336</v>
      </c>
      <c r="I28" s="21" t="s">
        <v>303</v>
      </c>
      <c r="J28" s="33" t="s">
        <v>337</v>
      </c>
    </row>
    <row r="29" ht="18.75" customHeight="1" spans="1:10">
      <c r="A29" s="209" t="s">
        <v>281</v>
      </c>
      <c r="B29" s="21" t="s">
        <v>360</v>
      </c>
      <c r="C29" s="21" t="s">
        <v>316</v>
      </c>
      <c r="D29" s="21" t="s">
        <v>317</v>
      </c>
      <c r="E29" s="33" t="s">
        <v>369</v>
      </c>
      <c r="F29" s="21" t="s">
        <v>300</v>
      </c>
      <c r="G29" s="33" t="s">
        <v>307</v>
      </c>
      <c r="H29" s="21" t="s">
        <v>308</v>
      </c>
      <c r="I29" s="21" t="s">
        <v>303</v>
      </c>
      <c r="J29" s="33" t="s">
        <v>370</v>
      </c>
    </row>
    <row r="30" ht="18.75" customHeight="1" spans="1:10">
      <c r="A30" s="209" t="s">
        <v>281</v>
      </c>
      <c r="B30" s="21" t="s">
        <v>360</v>
      </c>
      <c r="C30" s="21" t="s">
        <v>322</v>
      </c>
      <c r="D30" s="21" t="s">
        <v>323</v>
      </c>
      <c r="E30" s="33" t="s">
        <v>371</v>
      </c>
      <c r="F30" s="21" t="s">
        <v>319</v>
      </c>
      <c r="G30" s="33" t="s">
        <v>320</v>
      </c>
      <c r="H30" s="21" t="s">
        <v>308</v>
      </c>
      <c r="I30" s="21" t="s">
        <v>303</v>
      </c>
      <c r="J30" s="33" t="s">
        <v>372</v>
      </c>
    </row>
    <row r="31" ht="18.75" customHeight="1" spans="1:10">
      <c r="A31" s="209" t="s">
        <v>279</v>
      </c>
      <c r="B31" s="21" t="s">
        <v>373</v>
      </c>
      <c r="C31" s="21" t="s">
        <v>297</v>
      </c>
      <c r="D31" s="21" t="s">
        <v>298</v>
      </c>
      <c r="E31" s="33" t="s">
        <v>374</v>
      </c>
      <c r="F31" s="21" t="s">
        <v>319</v>
      </c>
      <c r="G31" s="33" t="s">
        <v>375</v>
      </c>
      <c r="H31" s="21" t="s">
        <v>329</v>
      </c>
      <c r="I31" s="21" t="s">
        <v>303</v>
      </c>
      <c r="J31" s="33" t="s">
        <v>376</v>
      </c>
    </row>
    <row r="32" ht="18.75" customHeight="1" spans="1:10">
      <c r="A32" s="209" t="s">
        <v>279</v>
      </c>
      <c r="B32" s="21" t="s">
        <v>373</v>
      </c>
      <c r="C32" s="21" t="s">
        <v>297</v>
      </c>
      <c r="D32" s="21" t="s">
        <v>298</v>
      </c>
      <c r="E32" s="33" t="s">
        <v>377</v>
      </c>
      <c r="F32" s="21" t="s">
        <v>319</v>
      </c>
      <c r="G32" s="33" t="s">
        <v>345</v>
      </c>
      <c r="H32" s="21" t="s">
        <v>329</v>
      </c>
      <c r="I32" s="21" t="s">
        <v>303</v>
      </c>
      <c r="J32" s="33" t="s">
        <v>378</v>
      </c>
    </row>
    <row r="33" ht="18.75" customHeight="1" spans="1:10">
      <c r="A33" s="209" t="s">
        <v>279</v>
      </c>
      <c r="B33" s="21" t="s">
        <v>373</v>
      </c>
      <c r="C33" s="21" t="s">
        <v>297</v>
      </c>
      <c r="D33" s="21" t="s">
        <v>298</v>
      </c>
      <c r="E33" s="33" t="s">
        <v>379</v>
      </c>
      <c r="F33" s="21" t="s">
        <v>319</v>
      </c>
      <c r="G33" s="33" t="s">
        <v>380</v>
      </c>
      <c r="H33" s="21" t="s">
        <v>329</v>
      </c>
      <c r="I33" s="21" t="s">
        <v>303</v>
      </c>
      <c r="J33" s="33" t="s">
        <v>381</v>
      </c>
    </row>
    <row r="34" ht="18.75" customHeight="1" spans="1:10">
      <c r="A34" s="209" t="s">
        <v>279</v>
      </c>
      <c r="B34" s="21" t="s">
        <v>373</v>
      </c>
      <c r="C34" s="21" t="s">
        <v>297</v>
      </c>
      <c r="D34" s="21" t="s">
        <v>298</v>
      </c>
      <c r="E34" s="33" t="s">
        <v>382</v>
      </c>
      <c r="F34" s="21" t="s">
        <v>319</v>
      </c>
      <c r="G34" s="33" t="s">
        <v>383</v>
      </c>
      <c r="H34" s="21" t="s">
        <v>329</v>
      </c>
      <c r="I34" s="21" t="s">
        <v>303</v>
      </c>
      <c r="J34" s="33" t="s">
        <v>384</v>
      </c>
    </row>
    <row r="35" ht="18.75" customHeight="1" spans="1:10">
      <c r="A35" s="209" t="s">
        <v>279</v>
      </c>
      <c r="B35" s="21" t="s">
        <v>373</v>
      </c>
      <c r="C35" s="21" t="s">
        <v>297</v>
      </c>
      <c r="D35" s="21" t="s">
        <v>305</v>
      </c>
      <c r="E35" s="33" t="s">
        <v>385</v>
      </c>
      <c r="F35" s="21" t="s">
        <v>300</v>
      </c>
      <c r="G35" s="33" t="s">
        <v>307</v>
      </c>
      <c r="H35" s="21" t="s">
        <v>308</v>
      </c>
      <c r="I35" s="21" t="s">
        <v>303</v>
      </c>
      <c r="J35" s="33" t="s">
        <v>386</v>
      </c>
    </row>
    <row r="36" ht="18.75" customHeight="1" spans="1:10">
      <c r="A36" s="209" t="s">
        <v>279</v>
      </c>
      <c r="B36" s="21" t="s">
        <v>373</v>
      </c>
      <c r="C36" s="21" t="s">
        <v>297</v>
      </c>
      <c r="D36" s="21" t="s">
        <v>310</v>
      </c>
      <c r="E36" s="33" t="s">
        <v>333</v>
      </c>
      <c r="F36" s="21" t="s">
        <v>300</v>
      </c>
      <c r="G36" s="33" t="s">
        <v>307</v>
      </c>
      <c r="H36" s="21" t="s">
        <v>308</v>
      </c>
      <c r="I36" s="21" t="s">
        <v>303</v>
      </c>
      <c r="J36" s="33" t="s">
        <v>387</v>
      </c>
    </row>
    <row r="37" ht="18.75" customHeight="1" spans="1:10">
      <c r="A37" s="209" t="s">
        <v>279</v>
      </c>
      <c r="B37" s="21" t="s">
        <v>373</v>
      </c>
      <c r="C37" s="21" t="s">
        <v>297</v>
      </c>
      <c r="D37" s="21" t="s">
        <v>313</v>
      </c>
      <c r="E37" s="33" t="s">
        <v>388</v>
      </c>
      <c r="F37" s="21" t="s">
        <v>319</v>
      </c>
      <c r="G37" s="33" t="s">
        <v>389</v>
      </c>
      <c r="H37" s="21" t="s">
        <v>336</v>
      </c>
      <c r="I37" s="21" t="s">
        <v>303</v>
      </c>
      <c r="J37" s="33" t="s">
        <v>337</v>
      </c>
    </row>
    <row r="38" ht="18.75" customHeight="1" spans="1:10">
      <c r="A38" s="209" t="s">
        <v>279</v>
      </c>
      <c r="B38" s="21" t="s">
        <v>373</v>
      </c>
      <c r="C38" s="21" t="s">
        <v>316</v>
      </c>
      <c r="D38" s="21" t="s">
        <v>317</v>
      </c>
      <c r="E38" s="33" t="s">
        <v>390</v>
      </c>
      <c r="F38" s="21" t="s">
        <v>319</v>
      </c>
      <c r="G38" s="33" t="s">
        <v>320</v>
      </c>
      <c r="H38" s="21" t="s">
        <v>308</v>
      </c>
      <c r="I38" s="21" t="s">
        <v>303</v>
      </c>
      <c r="J38" s="33" t="s">
        <v>391</v>
      </c>
    </row>
    <row r="39" ht="18.75" customHeight="1" spans="1:10">
      <c r="A39" s="209" t="s">
        <v>279</v>
      </c>
      <c r="B39" s="21" t="s">
        <v>373</v>
      </c>
      <c r="C39" s="21" t="s">
        <v>322</v>
      </c>
      <c r="D39" s="21" t="s">
        <v>323</v>
      </c>
      <c r="E39" s="33" t="s">
        <v>392</v>
      </c>
      <c r="F39" s="21" t="s">
        <v>319</v>
      </c>
      <c r="G39" s="33" t="s">
        <v>320</v>
      </c>
      <c r="H39" s="21" t="s">
        <v>308</v>
      </c>
      <c r="I39" s="21" t="s">
        <v>303</v>
      </c>
      <c r="J39" s="33" t="s">
        <v>393</v>
      </c>
    </row>
    <row r="40" ht="18.75" customHeight="1" spans="1:10">
      <c r="A40" s="209" t="s">
        <v>262</v>
      </c>
      <c r="B40" s="21" t="s">
        <v>394</v>
      </c>
      <c r="C40" s="21" t="s">
        <v>297</v>
      </c>
      <c r="D40" s="21" t="s">
        <v>298</v>
      </c>
      <c r="E40" s="33" t="s">
        <v>395</v>
      </c>
      <c r="F40" s="21" t="s">
        <v>319</v>
      </c>
      <c r="G40" s="33" t="s">
        <v>396</v>
      </c>
      <c r="H40" s="21" t="s">
        <v>329</v>
      </c>
      <c r="I40" s="21" t="s">
        <v>303</v>
      </c>
      <c r="J40" s="33" t="s">
        <v>397</v>
      </c>
    </row>
    <row r="41" ht="18.75" customHeight="1" spans="1:10">
      <c r="A41" s="209" t="s">
        <v>262</v>
      </c>
      <c r="B41" s="21" t="s">
        <v>394</v>
      </c>
      <c r="C41" s="21" t="s">
        <v>297</v>
      </c>
      <c r="D41" s="21" t="s">
        <v>305</v>
      </c>
      <c r="E41" s="33" t="s">
        <v>385</v>
      </c>
      <c r="F41" s="21" t="s">
        <v>300</v>
      </c>
      <c r="G41" s="33" t="s">
        <v>307</v>
      </c>
      <c r="H41" s="21" t="s">
        <v>308</v>
      </c>
      <c r="I41" s="21" t="s">
        <v>303</v>
      </c>
      <c r="J41" s="33" t="s">
        <v>386</v>
      </c>
    </row>
    <row r="42" ht="18.75" customHeight="1" spans="1:10">
      <c r="A42" s="209" t="s">
        <v>262</v>
      </c>
      <c r="B42" s="21" t="s">
        <v>394</v>
      </c>
      <c r="C42" s="21" t="s">
        <v>297</v>
      </c>
      <c r="D42" s="21" t="s">
        <v>310</v>
      </c>
      <c r="E42" s="33" t="s">
        <v>333</v>
      </c>
      <c r="F42" s="21" t="s">
        <v>300</v>
      </c>
      <c r="G42" s="33" t="s">
        <v>307</v>
      </c>
      <c r="H42" s="21" t="s">
        <v>308</v>
      </c>
      <c r="I42" s="21" t="s">
        <v>303</v>
      </c>
      <c r="J42" s="33" t="s">
        <v>387</v>
      </c>
    </row>
    <row r="43" ht="18.75" customHeight="1" spans="1:10">
      <c r="A43" s="209" t="s">
        <v>262</v>
      </c>
      <c r="B43" s="21" t="s">
        <v>394</v>
      </c>
      <c r="C43" s="21" t="s">
        <v>297</v>
      </c>
      <c r="D43" s="21" t="s">
        <v>313</v>
      </c>
      <c r="E43" s="33" t="s">
        <v>388</v>
      </c>
      <c r="F43" s="21" t="s">
        <v>300</v>
      </c>
      <c r="G43" s="33" t="s">
        <v>398</v>
      </c>
      <c r="H43" s="21" t="s">
        <v>336</v>
      </c>
      <c r="I43" s="21" t="s">
        <v>303</v>
      </c>
      <c r="J43" s="33" t="s">
        <v>337</v>
      </c>
    </row>
    <row r="44" ht="18.75" customHeight="1" spans="1:10">
      <c r="A44" s="209" t="s">
        <v>262</v>
      </c>
      <c r="B44" s="21" t="s">
        <v>394</v>
      </c>
      <c r="C44" s="21" t="s">
        <v>316</v>
      </c>
      <c r="D44" s="21" t="s">
        <v>317</v>
      </c>
      <c r="E44" s="33" t="s">
        <v>399</v>
      </c>
      <c r="F44" s="21" t="s">
        <v>319</v>
      </c>
      <c r="G44" s="33" t="s">
        <v>320</v>
      </c>
      <c r="H44" s="21" t="s">
        <v>308</v>
      </c>
      <c r="I44" s="21" t="s">
        <v>303</v>
      </c>
      <c r="J44" s="33" t="s">
        <v>400</v>
      </c>
    </row>
    <row r="45" ht="18.75" customHeight="1" spans="1:10">
      <c r="A45" s="209" t="s">
        <v>262</v>
      </c>
      <c r="B45" s="21" t="s">
        <v>394</v>
      </c>
      <c r="C45" s="21" t="s">
        <v>322</v>
      </c>
      <c r="D45" s="21" t="s">
        <v>323</v>
      </c>
      <c r="E45" s="33" t="s">
        <v>401</v>
      </c>
      <c r="F45" s="21" t="s">
        <v>319</v>
      </c>
      <c r="G45" s="33" t="s">
        <v>320</v>
      </c>
      <c r="H45" s="21" t="s">
        <v>308</v>
      </c>
      <c r="I45" s="21" t="s">
        <v>303</v>
      </c>
      <c r="J45" s="33" t="s">
        <v>402</v>
      </c>
    </row>
    <row r="46" ht="18.75" customHeight="1" spans="1:10">
      <c r="A46" s="209" t="s">
        <v>266</v>
      </c>
      <c r="B46" s="21" t="s">
        <v>403</v>
      </c>
      <c r="C46" s="21" t="s">
        <v>297</v>
      </c>
      <c r="D46" s="21" t="s">
        <v>298</v>
      </c>
      <c r="E46" s="33" t="s">
        <v>404</v>
      </c>
      <c r="F46" s="21" t="s">
        <v>319</v>
      </c>
      <c r="G46" s="33" t="s">
        <v>375</v>
      </c>
      <c r="H46" s="21" t="s">
        <v>329</v>
      </c>
      <c r="I46" s="21" t="s">
        <v>303</v>
      </c>
      <c r="J46" s="33" t="s">
        <v>405</v>
      </c>
    </row>
    <row r="47" ht="18.75" customHeight="1" spans="1:10">
      <c r="A47" s="209" t="s">
        <v>266</v>
      </c>
      <c r="B47" s="21" t="s">
        <v>403</v>
      </c>
      <c r="C47" s="21" t="s">
        <v>297</v>
      </c>
      <c r="D47" s="21" t="s">
        <v>305</v>
      </c>
      <c r="E47" s="33" t="s">
        <v>406</v>
      </c>
      <c r="F47" s="21" t="s">
        <v>319</v>
      </c>
      <c r="G47" s="33" t="s">
        <v>301</v>
      </c>
      <c r="H47" s="21" t="s">
        <v>407</v>
      </c>
      <c r="I47" s="21" t="s">
        <v>303</v>
      </c>
      <c r="J47" s="33" t="s">
        <v>408</v>
      </c>
    </row>
    <row r="48" ht="18.75" customHeight="1" spans="1:10">
      <c r="A48" s="209" t="s">
        <v>266</v>
      </c>
      <c r="B48" s="21" t="s">
        <v>403</v>
      </c>
      <c r="C48" s="21" t="s">
        <v>297</v>
      </c>
      <c r="D48" s="21" t="s">
        <v>310</v>
      </c>
      <c r="E48" s="33" t="s">
        <v>409</v>
      </c>
      <c r="F48" s="21" t="s">
        <v>300</v>
      </c>
      <c r="G48" s="33" t="s">
        <v>307</v>
      </c>
      <c r="H48" s="21" t="s">
        <v>308</v>
      </c>
      <c r="I48" s="21" t="s">
        <v>303</v>
      </c>
      <c r="J48" s="33" t="s">
        <v>410</v>
      </c>
    </row>
    <row r="49" ht="18.75" customHeight="1" spans="1:10">
      <c r="A49" s="209" t="s">
        <v>266</v>
      </c>
      <c r="B49" s="21" t="s">
        <v>403</v>
      </c>
      <c r="C49" s="21" t="s">
        <v>297</v>
      </c>
      <c r="D49" s="21" t="s">
        <v>313</v>
      </c>
      <c r="E49" s="33" t="s">
        <v>314</v>
      </c>
      <c r="F49" s="21" t="s">
        <v>300</v>
      </c>
      <c r="G49" s="33" t="s">
        <v>335</v>
      </c>
      <c r="H49" s="21" t="s">
        <v>336</v>
      </c>
      <c r="I49" s="21" t="s">
        <v>303</v>
      </c>
      <c r="J49" s="33" t="s">
        <v>353</v>
      </c>
    </row>
    <row r="50" ht="18.75" customHeight="1" spans="1:10">
      <c r="A50" s="209" t="s">
        <v>266</v>
      </c>
      <c r="B50" s="21" t="s">
        <v>403</v>
      </c>
      <c r="C50" s="21" t="s">
        <v>316</v>
      </c>
      <c r="D50" s="21" t="s">
        <v>317</v>
      </c>
      <c r="E50" s="33" t="s">
        <v>411</v>
      </c>
      <c r="F50" s="21" t="s">
        <v>319</v>
      </c>
      <c r="G50" s="33" t="s">
        <v>320</v>
      </c>
      <c r="H50" s="21" t="s">
        <v>308</v>
      </c>
      <c r="I50" s="21" t="s">
        <v>303</v>
      </c>
      <c r="J50" s="33" t="s">
        <v>412</v>
      </c>
    </row>
    <row r="51" ht="18.75" customHeight="1" spans="1:10">
      <c r="A51" s="209" t="s">
        <v>266</v>
      </c>
      <c r="B51" s="21" t="s">
        <v>403</v>
      </c>
      <c r="C51" s="21" t="s">
        <v>322</v>
      </c>
      <c r="D51" s="21" t="s">
        <v>323</v>
      </c>
      <c r="E51" s="33" t="s">
        <v>413</v>
      </c>
      <c r="F51" s="21" t="s">
        <v>319</v>
      </c>
      <c r="G51" s="33" t="s">
        <v>320</v>
      </c>
      <c r="H51" s="21" t="s">
        <v>308</v>
      </c>
      <c r="I51" s="21" t="s">
        <v>303</v>
      </c>
      <c r="J51" s="33" t="s">
        <v>414</v>
      </c>
    </row>
    <row r="52" ht="18.75" customHeight="1" spans="1:10">
      <c r="A52" s="209" t="s">
        <v>275</v>
      </c>
      <c r="B52" s="21" t="s">
        <v>415</v>
      </c>
      <c r="C52" s="21" t="s">
        <v>297</v>
      </c>
      <c r="D52" s="21" t="s">
        <v>298</v>
      </c>
      <c r="E52" s="33" t="s">
        <v>416</v>
      </c>
      <c r="F52" s="21" t="s">
        <v>300</v>
      </c>
      <c r="G52" s="33" t="s">
        <v>417</v>
      </c>
      <c r="H52" s="21" t="s">
        <v>302</v>
      </c>
      <c r="I52" s="21" t="s">
        <v>303</v>
      </c>
      <c r="J52" s="33" t="s">
        <v>418</v>
      </c>
    </row>
    <row r="53" ht="18.75" customHeight="1" spans="1:10">
      <c r="A53" s="209" t="s">
        <v>275</v>
      </c>
      <c r="B53" s="21" t="s">
        <v>415</v>
      </c>
      <c r="C53" s="21" t="s">
        <v>297</v>
      </c>
      <c r="D53" s="21" t="s">
        <v>305</v>
      </c>
      <c r="E53" s="33" t="s">
        <v>419</v>
      </c>
      <c r="F53" s="21" t="s">
        <v>300</v>
      </c>
      <c r="G53" s="33" t="s">
        <v>307</v>
      </c>
      <c r="H53" s="21" t="s">
        <v>308</v>
      </c>
      <c r="I53" s="21" t="s">
        <v>303</v>
      </c>
      <c r="J53" s="33" t="s">
        <v>420</v>
      </c>
    </row>
    <row r="54" ht="18.75" customHeight="1" spans="1:10">
      <c r="A54" s="209" t="s">
        <v>275</v>
      </c>
      <c r="B54" s="21" t="s">
        <v>415</v>
      </c>
      <c r="C54" s="21" t="s">
        <v>297</v>
      </c>
      <c r="D54" s="21" t="s">
        <v>310</v>
      </c>
      <c r="E54" s="33" t="s">
        <v>421</v>
      </c>
      <c r="F54" s="21" t="s">
        <v>300</v>
      </c>
      <c r="G54" s="33" t="s">
        <v>307</v>
      </c>
      <c r="H54" s="21" t="s">
        <v>308</v>
      </c>
      <c r="I54" s="21" t="s">
        <v>303</v>
      </c>
      <c r="J54" s="33" t="s">
        <v>422</v>
      </c>
    </row>
    <row r="55" ht="18.75" customHeight="1" spans="1:10">
      <c r="A55" s="209" t="s">
        <v>275</v>
      </c>
      <c r="B55" s="21" t="s">
        <v>415</v>
      </c>
      <c r="C55" s="21" t="s">
        <v>297</v>
      </c>
      <c r="D55" s="21" t="s">
        <v>313</v>
      </c>
      <c r="E55" s="33" t="s">
        <v>314</v>
      </c>
      <c r="F55" s="21" t="s">
        <v>423</v>
      </c>
      <c r="G55" s="33" t="s">
        <v>424</v>
      </c>
      <c r="H55" s="21" t="s">
        <v>425</v>
      </c>
      <c r="I55" s="21" t="s">
        <v>303</v>
      </c>
      <c r="J55" s="33" t="s">
        <v>426</v>
      </c>
    </row>
    <row r="56" ht="18.75" customHeight="1" spans="1:10">
      <c r="A56" s="209" t="s">
        <v>275</v>
      </c>
      <c r="B56" s="21" t="s">
        <v>415</v>
      </c>
      <c r="C56" s="21" t="s">
        <v>316</v>
      </c>
      <c r="D56" s="21" t="s">
        <v>317</v>
      </c>
      <c r="E56" s="33" t="s">
        <v>427</v>
      </c>
      <c r="F56" s="21" t="s">
        <v>300</v>
      </c>
      <c r="G56" s="33" t="s">
        <v>307</v>
      </c>
      <c r="H56" s="21" t="s">
        <v>308</v>
      </c>
      <c r="I56" s="21" t="s">
        <v>303</v>
      </c>
      <c r="J56" s="33" t="s">
        <v>428</v>
      </c>
    </row>
    <row r="57" ht="18.75" customHeight="1" spans="1:10">
      <c r="A57" s="209" t="s">
        <v>275</v>
      </c>
      <c r="B57" s="21" t="s">
        <v>415</v>
      </c>
      <c r="C57" s="21" t="s">
        <v>322</v>
      </c>
      <c r="D57" s="21" t="s">
        <v>323</v>
      </c>
      <c r="E57" s="33" t="s">
        <v>358</v>
      </c>
      <c r="F57" s="21" t="s">
        <v>319</v>
      </c>
      <c r="G57" s="33" t="s">
        <v>320</v>
      </c>
      <c r="H57" s="21" t="s">
        <v>308</v>
      </c>
      <c r="I57" s="21" t="s">
        <v>303</v>
      </c>
      <c r="J57" s="33" t="s">
        <v>359</v>
      </c>
    </row>
    <row r="58" ht="18.75" customHeight="1" spans="1:10">
      <c r="A58" s="209" t="s">
        <v>264</v>
      </c>
      <c r="B58" s="21" t="s">
        <v>429</v>
      </c>
      <c r="C58" s="21" t="s">
        <v>297</v>
      </c>
      <c r="D58" s="21" t="s">
        <v>298</v>
      </c>
      <c r="E58" s="33" t="s">
        <v>430</v>
      </c>
      <c r="F58" s="21" t="s">
        <v>319</v>
      </c>
      <c r="G58" s="33" t="s">
        <v>431</v>
      </c>
      <c r="H58" s="21" t="s">
        <v>329</v>
      </c>
      <c r="I58" s="21" t="s">
        <v>303</v>
      </c>
      <c r="J58" s="33" t="s">
        <v>432</v>
      </c>
    </row>
    <row r="59" ht="18.75" customHeight="1" spans="1:10">
      <c r="A59" s="209" t="s">
        <v>264</v>
      </c>
      <c r="B59" s="21" t="s">
        <v>429</v>
      </c>
      <c r="C59" s="21" t="s">
        <v>297</v>
      </c>
      <c r="D59" s="21" t="s">
        <v>305</v>
      </c>
      <c r="E59" s="33" t="s">
        <v>433</v>
      </c>
      <c r="F59" s="21" t="s">
        <v>300</v>
      </c>
      <c r="G59" s="33" t="s">
        <v>307</v>
      </c>
      <c r="H59" s="21" t="s">
        <v>308</v>
      </c>
      <c r="I59" s="21" t="s">
        <v>303</v>
      </c>
      <c r="J59" s="33" t="s">
        <v>434</v>
      </c>
    </row>
    <row r="60" ht="18.75" customHeight="1" spans="1:10">
      <c r="A60" s="209" t="s">
        <v>264</v>
      </c>
      <c r="B60" s="21" t="s">
        <v>429</v>
      </c>
      <c r="C60" s="21" t="s">
        <v>297</v>
      </c>
      <c r="D60" s="21" t="s">
        <v>310</v>
      </c>
      <c r="E60" s="33" t="s">
        <v>435</v>
      </c>
      <c r="F60" s="21" t="s">
        <v>300</v>
      </c>
      <c r="G60" s="33" t="s">
        <v>307</v>
      </c>
      <c r="H60" s="21" t="s">
        <v>308</v>
      </c>
      <c r="I60" s="21" t="s">
        <v>303</v>
      </c>
      <c r="J60" s="33" t="s">
        <v>436</v>
      </c>
    </row>
    <row r="61" ht="18.75" customHeight="1" spans="1:10">
      <c r="A61" s="209" t="s">
        <v>264</v>
      </c>
      <c r="B61" s="21" t="s">
        <v>429</v>
      </c>
      <c r="C61" s="21" t="s">
        <v>297</v>
      </c>
      <c r="D61" s="21" t="s">
        <v>313</v>
      </c>
      <c r="E61" s="33" t="s">
        <v>314</v>
      </c>
      <c r="F61" s="21" t="s">
        <v>423</v>
      </c>
      <c r="G61" s="33" t="s">
        <v>437</v>
      </c>
      <c r="H61" s="21" t="s">
        <v>438</v>
      </c>
      <c r="I61" s="21" t="s">
        <v>303</v>
      </c>
      <c r="J61" s="33" t="s">
        <v>439</v>
      </c>
    </row>
    <row r="62" ht="18.75" customHeight="1" spans="1:10">
      <c r="A62" s="209" t="s">
        <v>264</v>
      </c>
      <c r="B62" s="21" t="s">
        <v>429</v>
      </c>
      <c r="C62" s="21" t="s">
        <v>316</v>
      </c>
      <c r="D62" s="21" t="s">
        <v>317</v>
      </c>
      <c r="E62" s="33" t="s">
        <v>440</v>
      </c>
      <c r="F62" s="21" t="s">
        <v>300</v>
      </c>
      <c r="G62" s="33" t="s">
        <v>441</v>
      </c>
      <c r="H62" s="21" t="s">
        <v>441</v>
      </c>
      <c r="I62" s="21" t="s">
        <v>356</v>
      </c>
      <c r="J62" s="33" t="s">
        <v>442</v>
      </c>
    </row>
    <row r="63" ht="18.75" customHeight="1" spans="1:10">
      <c r="A63" s="209" t="s">
        <v>264</v>
      </c>
      <c r="B63" s="21" t="s">
        <v>429</v>
      </c>
      <c r="C63" s="21" t="s">
        <v>322</v>
      </c>
      <c r="D63" s="21" t="s">
        <v>323</v>
      </c>
      <c r="E63" s="33" t="s">
        <v>358</v>
      </c>
      <c r="F63" s="21" t="s">
        <v>319</v>
      </c>
      <c r="G63" s="33" t="s">
        <v>320</v>
      </c>
      <c r="H63" s="21" t="s">
        <v>308</v>
      </c>
      <c r="I63" s="21" t="s">
        <v>303</v>
      </c>
      <c r="J63" s="33" t="s">
        <v>359</v>
      </c>
    </row>
  </sheetData>
  <mergeCells count="20">
    <mergeCell ref="A2:J2"/>
    <mergeCell ref="A3:H3"/>
    <mergeCell ref="A7:A12"/>
    <mergeCell ref="A13:A18"/>
    <mergeCell ref="A19:A24"/>
    <mergeCell ref="A25:A30"/>
    <mergeCell ref="A31:A39"/>
    <mergeCell ref="A40:A45"/>
    <mergeCell ref="A46:A51"/>
    <mergeCell ref="A52:A57"/>
    <mergeCell ref="A58:A63"/>
    <mergeCell ref="B7:B12"/>
    <mergeCell ref="B13:B18"/>
    <mergeCell ref="B19:B24"/>
    <mergeCell ref="B25:B30"/>
    <mergeCell ref="B31:B39"/>
    <mergeCell ref="B40:B45"/>
    <mergeCell ref="B46:B51"/>
    <mergeCell ref="B52:B57"/>
    <mergeCell ref="B58:B63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皓月</cp:lastModifiedBy>
  <dcterms:created xsi:type="dcterms:W3CDTF">2025-03-19T02:10:00Z</dcterms:created>
  <dcterms:modified xsi:type="dcterms:W3CDTF">2025-03-19T03:20:17Z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AAC2ED28B4D94C50840EBA65D49DF914_12</vt:lpwstr>
  </property>
  <property fmtid="{D5CDD505-2E9C-101B-9397-08002B2CF9AE}" pid="3" name="KSOProductBuildVer">
    <vt:lpwstr>2052-12.1.0.20305</vt:lpwstr>
  </property>
</Properties>
</file>