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firstSheet="8" activeTab="8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<sst xmlns="http://schemas.openxmlformats.org/spreadsheetml/2006/main" count="1064" uniqueCount="412">
  <si>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</si>
  <si>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</si>
  <si>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</si>
  <si>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</si>
  <si>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</si>
  <si>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</si>
  <si>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</si>
  <si>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</si>
  <si>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</si>
  <si>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</si>
  <si>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</si>
  <si>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</si>
  <si>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</si>
  <si>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</si>
  <si>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</si>
  <si>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</si>
  <si>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</si>
  <si>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</si>
  <si>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</si>
  <si>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</si>
  <si>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</si>
  <si>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</si>
  <si>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</si>
  <si>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</si>
  <si>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</si>
  <si>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</si>
  <si>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</si>
  <si>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</si>
  <si>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</si>
  <si>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</si>
  <si>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</si>
  <si>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</si>
  <si>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</si>
  <si>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</si>
  <si>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</si>
  <si>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</si>
  <si>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</si>
  <si>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</si>
  <si>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</si>
  <si>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</si>
  <si>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</si>
  <si>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</si>
  <si>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</si>
  <si>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</si>
  <si>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</si>
  <si>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</si>
  <si>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</si>
  <si>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</si>
  <si>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</si>
  <si>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</si>
  <si>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</si>
  <si>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</si>
  <si>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</si>
  <si>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</si>
  <si>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</si>
  <si>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</si>
  <si>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</si>
  <si>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</si>
  <si>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</si>
  <si>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</si>
  <si>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</si>
  <si>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</si>
  <si>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</si>
  <si>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</si>
  <si>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</si>
  <si>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</si>
  <si>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</si>
  <si>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</si>
  <si>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</si>
  <si>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</si>
  <si>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131008</t>
  </si>
  <si>
    <t>永德县亚练乡卫生院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</si>
  <si>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</si>
  <si>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</si>
  <si>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</si>
  <si>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</si>
  <si>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</si>
  <si>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</si>
  <si>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</si>
  <si>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</si>
  <si>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</si>
  <si>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</si>
  <si>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</si>
  <si>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</si>
  <si>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</si>
  <si>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</si>
  <si>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</si>
  <si>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</si>
  <si>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</si>
  <si>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</si>
  <si>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</si>
  <si>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</si>
  <si>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</si>
  <si>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</si>
  <si>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</si>
  <si>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</si>
  <si>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</si>
  <si>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</si>
  <si>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210</t>
  </si>
  <si>
    <t>卫生健康支出</t>
  </si>
  <si>
    <t>21003</t>
  </si>
  <si>
    <t>基层医疗卫生机构</t>
  </si>
  <si>
    <t>2100302</t>
  </si>
  <si>
    <t>乡镇卫生院</t>
  </si>
  <si>
    <t>2100399</t>
  </si>
  <si>
    <t>其他基层医疗卫生机构支出</t>
  </si>
  <si>
    <t>21011</t>
  </si>
  <si>
    <t>行政事业单位医疗</t>
  </si>
  <si>
    <t>2101101</t>
  </si>
  <si>
    <t>行政单位医疗</t>
  </si>
  <si>
    <t>2101102</t>
  </si>
  <si>
    <t>事业单位医疗</t>
  </si>
  <si>
    <t>2101199</t>
  </si>
  <si>
    <t>其他行政事业单位医疗支出</t>
  </si>
  <si>
    <t>213</t>
  </si>
  <si>
    <t>农林水支出</t>
  </si>
  <si>
    <t>21301</t>
  </si>
  <si>
    <t>农业农村</t>
  </si>
  <si>
    <t>2130104</t>
  </si>
  <si>
    <t>事业运行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</si>
  <si>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</si>
  <si>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</si>
  <si>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</si>
  <si>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</si>
  <si>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</si>
  <si>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</si>
  <si>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</si>
  <si>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</si>
  <si>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</si>
  <si>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</si>
  <si>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</si>
  <si>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</si>
  <si>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</si>
  <si>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</si>
  <si>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</si>
  <si>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</si>
  <si>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</si>
  <si>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</si>
  <si>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</si>
  <si>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</si>
  <si>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</si>
  <si>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</si>
  <si>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</si>
  <si>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</si>
  <si>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</si>
  <si>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</si>
  <si>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</si>
  <si>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</si>
  <si>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</si>
  <si>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</si>
  <si>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</si>
  <si>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</si>
  <si>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</si>
  <si>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</si>
  <si>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</si>
  <si>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</si>
  <si>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</si>
  <si>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</si>
  <si>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</si>
  <si>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</si>
  <si>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</si>
  <si>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</si>
  <si>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</si>
  <si>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</si>
  <si>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</si>
  <si>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</si>
  <si>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</si>
  <si>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</si>
  <si>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</si>
  <si>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</si>
  <si>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</si>
  <si>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</si>
  <si>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</si>
  <si>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</si>
  <si>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</si>
  <si>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</si>
  <si>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</si>
  <si>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</si>
  <si>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</si>
  <si>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</si>
  <si>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</si>
  <si>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</si>
  <si>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</si>
  <si>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</si>
  <si>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</si>
  <si>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</si>
  <si>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</si>
  <si>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</si>
  <si>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</si>
  <si>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</si>
  <si>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</si>
  <si>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</si>
  <si>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</si>
  <si>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</si>
  <si>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</si>
  <si>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</si>
  <si>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</si>
  <si>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</si>
  <si>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</si>
  <si>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</si>
  <si>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</si>
  <si>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</si>
  <si>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</si>
  <si>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</si>
  <si>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</si>
  <si>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530923210000000018157</t>
  </si>
  <si>
    <t>事业单位工资支出</t>
  </si>
  <si>
    <t>30101</t>
  </si>
  <si>
    <t>基本工资</t>
  </si>
  <si>
    <t>30102</t>
  </si>
  <si>
    <t>津贴补贴</t>
  </si>
  <si>
    <t>30107</t>
  </si>
  <si>
    <t>绩效工资</t>
  </si>
  <si>
    <t>530923231100001428800</t>
  </si>
  <si>
    <t>事业人员参照公务员规范后绩效奖</t>
  </si>
  <si>
    <t>530923210000000018158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</si>
  <si>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</si>
  <si>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</si>
  <si>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</si>
  <si>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</si>
  <si>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</si>
  <si>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</si>
  <si>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</si>
  <si>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30112</t>
  </si>
  <si>
    <t>其他社会保障缴费</t>
  </si>
  <si>
    <t>530923210000000018159</t>
  </si>
  <si>
    <t>30113</t>
  </si>
  <si>
    <t>530923221100000426728</t>
  </si>
  <si>
    <t>工会经费</t>
  </si>
  <si>
    <t>30228</t>
  </si>
  <si>
    <t>530923210000000019841</t>
  </si>
  <si>
    <t>退休费</t>
  </si>
  <si>
    <t>30302</t>
  </si>
  <si>
    <t>530923210000000018160</t>
  </si>
  <si>
    <t>生活补助</t>
  </si>
  <si>
    <t>30305</t>
  </si>
  <si>
    <t>530923231100001353234</t>
  </si>
  <si>
    <t>机关事业单位职工及军人抚恤补助</t>
  </si>
  <si>
    <t>530923251100003808288</t>
  </si>
  <si>
    <t>亚练院请〔2024〕119号2025年度部门预算指标（编外人员基础及绩效工资）单位自有资金</t>
  </si>
  <si>
    <t>30199</t>
  </si>
  <si>
    <t>其他工资福利支出</t>
  </si>
  <si>
    <t>530923251100003808289</t>
  </si>
  <si>
    <t>亚练院请〔2024〕119号2025年度部门预算指标（社会保障缴费）单位自有资金</t>
  </si>
  <si>
    <t>530923251100003808305</t>
  </si>
  <si>
    <t>亚练院请〔2024〕119号2025年度部门预算指标（在职职工绩效工资）单位自有资金</t>
  </si>
  <si>
    <t>530923251100003808310</t>
  </si>
  <si>
    <t>亚练院请〔2024〕119号2025年度部门预算指标（住房公积金）单位自有资金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</si>
  <si>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</si>
  <si>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</si>
  <si>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</si>
  <si>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</si>
  <si>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</si>
  <si>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</si>
  <si>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</si>
  <si>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亚练院请〔2023〕41号2024年度部门预算指标（政府采购）资金</t>
  </si>
  <si>
    <t>事业发展类</t>
  </si>
  <si>
    <t>530923241100002334032</t>
  </si>
  <si>
    <t>30201</t>
  </si>
  <si>
    <t>办公费</t>
  </si>
  <si>
    <t>30202</t>
  </si>
  <si>
    <t>印刷费</t>
  </si>
  <si>
    <t>30239</t>
  </si>
  <si>
    <t>其他交通费用</t>
  </si>
  <si>
    <t>31002</t>
  </si>
  <si>
    <t>办公设备购置</t>
  </si>
  <si>
    <t>31099</t>
  </si>
  <si>
    <t>其他资本性支出</t>
  </si>
  <si>
    <t>亚练院请〔2024〕118号2025年度部门预算指标（政府采购）资金</t>
  </si>
  <si>
    <t>530923251100003807266</t>
  </si>
  <si>
    <t>亚练院请〔2024〕119号2025年度部门预算指标（各项费用支出）单位自有资金</t>
  </si>
  <si>
    <t>530923251100003808332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</si>
  <si>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</si>
  <si>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</si>
  <si>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</si>
  <si>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</si>
  <si>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</si>
  <si>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</si>
  <si>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</si>
  <si>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</si>
  <si>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</si>
  <si>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</si>
  <si>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30213</t>
  </si>
  <si>
    <t>维修（护）费</t>
  </si>
  <si>
    <t>30214</t>
  </si>
  <si>
    <t>租赁费</t>
  </si>
  <si>
    <t>30215</t>
  </si>
  <si>
    <t>会议费</t>
  </si>
  <si>
    <t>30216</t>
  </si>
  <si>
    <t>培训费</t>
  </si>
  <si>
    <t>30217</t>
  </si>
  <si>
    <t>30218</t>
  </si>
  <si>
    <t>专用材料费</t>
  </si>
  <si>
    <t>30227</t>
  </si>
  <si>
    <t>委托业务费</t>
  </si>
  <si>
    <t>30299</t>
  </si>
  <si>
    <t>其他商品和服务支出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</si>
  <si>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</si>
  <si>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</si>
  <si>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</si>
  <si>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</si>
  <si>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</si>
  <si>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</si>
  <si>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</si>
  <si>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</si>
  <si>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</si>
  <si>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</si>
  <si>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</si>
  <si>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逐步建立以绩效目标实现为导向，以绩效评价为手段，以结果应用为保障，以改进预算管理、优化资源配置、控制节约成本、提高公共产品质量和公共服务水平为目的，管理科学、运转高效，覆盖所有财政性资金，贯穿预算编制、执行、监督全过程的预算绩效管理体系</t>
  </si>
  <si>
    <t>产出指标</t>
  </si>
  <si>
    <t>数量指标</t>
  </si>
  <si>
    <t>2025年专用材料费支出</t>
  </si>
  <si>
    <t>=</t>
  </si>
  <si>
    <t>410.02</t>
  </si>
  <si>
    <t>万元</t>
  </si>
  <si>
    <t>定量指标</t>
  </si>
  <si>
    <t>反映2025年专用材料费支出</t>
  </si>
  <si>
    <t>2025年办公费支出</t>
  </si>
  <si>
    <t>20.41</t>
  </si>
  <si>
    <t>反映2025年办公费支出</t>
  </si>
  <si>
    <t>质量指标</t>
  </si>
  <si>
    <t>各项费用正常使用率</t>
  </si>
  <si>
    <t>&gt;=</t>
  </si>
  <si>
    <t>95</t>
  </si>
  <si>
    <t>%</t>
  </si>
  <si>
    <t>反映各项费用正常使用率</t>
  </si>
  <si>
    <t>效益指标</t>
  </si>
  <si>
    <t>可持续影响</t>
  </si>
  <si>
    <t>社会影响力</t>
  </si>
  <si>
    <t>90</t>
  </si>
  <si>
    <t>反映社会影响力</t>
  </si>
  <si>
    <t>满意度指标</t>
  </si>
  <si>
    <t>服务对象满意度</t>
  </si>
  <si>
    <t>受益群众满意度</t>
  </si>
  <si>
    <t>反映受益群众满意度</t>
  </si>
  <si>
    <t>逐步建立以绩效目标实现为导向，以绩效评价为手段，以结果应用为保障，以改进预算管理、优化资源配置、控制节约成本、提高公共产品质量和公共服务水平为目的，管理科学、运转高效，覆盖所有财政性资金，贯穿预算编制、执行、监督全过程的预算绩效管理体系。</t>
  </si>
  <si>
    <t>A0202办公设备</t>
  </si>
  <si>
    <t>10</t>
  </si>
  <si>
    <t>台</t>
  </si>
  <si>
    <t>反映采购办公设备数量</t>
  </si>
  <si>
    <t>设备正常运行率</t>
  </si>
  <si>
    <t>反映设备正常运行率</t>
  </si>
  <si>
    <t>社会效益</t>
  </si>
  <si>
    <t>设备持续发挥作用</t>
  </si>
  <si>
    <t>长期</t>
  </si>
  <si>
    <t>年</t>
  </si>
  <si>
    <t>定性指标</t>
  </si>
  <si>
    <t>反映设备持续发挥作用</t>
  </si>
  <si>
    <t>预算06表</t>
  </si>
  <si>
    <t>政府性基金预算支出预算表</t>
  </si>
  <si>
    <t>单位名称：全部</t>
  </si>
  <si>
    <t>本年政府性基金预算支出</t>
  </si>
  <si>
    <t>注：“因为本年无政府性基金预算支出预算，本表无数据，因此公开空表”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</si>
  <si>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</si>
  <si>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</si>
  <si>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</si>
  <si>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</si>
  <si>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</si>
  <si>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</si>
  <si>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</si>
  <si>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</si>
  <si>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</si>
  <si>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</si>
  <si>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办公设备</t>
  </si>
  <si>
    <t>A0504办公用品</t>
  </si>
  <si>
    <t>办公用品</t>
  </si>
  <si>
    <t>箱</t>
  </si>
  <si>
    <t>C1804保险服务</t>
  </si>
  <si>
    <t>保险服务</t>
  </si>
  <si>
    <t>辆</t>
  </si>
  <si>
    <t>A0209广播、电视、电影设备</t>
  </si>
  <si>
    <t>广播、电视、电影设备</t>
  </si>
  <si>
    <t>套</t>
  </si>
  <si>
    <t>A0501家具</t>
  </si>
  <si>
    <t>家具</t>
  </si>
  <si>
    <t>组</t>
  </si>
  <si>
    <t>A0208通信设备</t>
  </si>
  <si>
    <t>通信设备</t>
  </si>
  <si>
    <t>C2312维修和保养服务</t>
  </si>
  <si>
    <t>维修和保养服务</t>
  </si>
  <si>
    <t>A0201信息化设备</t>
  </si>
  <si>
    <t>信息化设备</t>
  </si>
  <si>
    <t>C2309印刷和出版服务</t>
  </si>
  <si>
    <t>印刷和出版服务</t>
  </si>
  <si>
    <t>批</t>
  </si>
  <si>
    <t>预算08表</t>
  </si>
  <si>
    <t>政府购买服务项目</t>
  </si>
  <si>
    <t>政府购买服务目录</t>
  </si>
  <si>
    <t>政府性基金</t>
  </si>
  <si>
    <t>注：“因为本年无政府购买服务预算，本表无数据，因此公开空表”</t>
  </si>
  <si>
    <t>预算09-1表</t>
  </si>
  <si>
    <t>单位名称（项目）</t>
  </si>
  <si>
    <t>地区</t>
  </si>
  <si>
    <t>-</t>
  </si>
  <si>
    <t>注：“因为本年无县对下转移支付预算，本表无数据，因此公开空表”</t>
  </si>
  <si>
    <t>预算09-2表</t>
  </si>
  <si>
    <t>注：“因为本年无县对下转移支付绩效目标，本表无数据，因此公开空表”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</si>
  <si>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</si>
  <si>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</si>
  <si>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</si>
  <si>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</si>
  <si>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</si>
  <si>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</si>
  <si>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</si>
  <si>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</si>
  <si>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注：“因为本年新增资产配置未纳入预算，本表无数据，因此公开空表”</t>
  </si>
  <si>
    <t>预算11表</t>
  </si>
  <si>
    <t>上级补助</t>
  </si>
  <si>
    <t>注：“因为本年无转移支付补助项目支出预算，本表无数据，因此公开空表”</t>
  </si>
  <si>
    <t>预算12表</t>
  </si>
  <si>
    <t>项目级次</t>
  </si>
  <si>
    <t>注：“因为本年无项目中期规划预算，本表无数据，因此公开空表”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</si>
</sst>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50">
    <font>
      <sz val="9"/>
      <color theme="1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1.25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6"/>
      <name val="方正仿宋_GBK"/>
      <charset val="0"/>
    </font>
    <font>
      <sz val="11.25"/>
      <color rgb="FF000000"/>
      <name val="宋体"/>
      <charset val="134"/>
    </font>
    <font>
      <b/>
      <sz val="23"/>
      <name val="宋体"/>
      <charset val="134"/>
    </font>
    <font>
      <b/>
      <sz val="22"/>
      <color rgb="FF000000"/>
      <name val="宋体"/>
      <charset val="134"/>
    </font>
    <font>
      <sz val="11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b/>
      <sz val="9"/>
      <color rgb="FF000000"/>
      <name val="宋体"/>
      <charset val="134"/>
    </font>
    <font>
      <b/>
      <sz val="9"/>
      <name val="宋体"/>
      <charset val="134"/>
    </font>
    <font>
      <sz val="10"/>
      <name val="Arial"/>
      <charset val="134"/>
    </font>
    <font>
      <sz val="28"/>
      <color rgb="FF000000"/>
      <name val="宋体"/>
      <charset val="134"/>
    </font>
    <font>
      <sz val="1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30" fillId="0" borderId="0" applyFont="0" applyFill="0" applyBorder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3" borderId="14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4" borderId="17" applyNumberFormat="0" applyAlignment="0" applyProtection="0">
      <alignment vertical="center"/>
    </xf>
    <xf numFmtId="0" fontId="40" fillId="5" borderId="18" applyNumberFormat="0" applyAlignment="0" applyProtection="0">
      <alignment vertical="center"/>
    </xf>
    <xf numFmtId="0" fontId="41" fillId="5" borderId="17" applyNumberFormat="0" applyAlignment="0" applyProtection="0">
      <alignment vertical="center"/>
    </xf>
    <xf numFmtId="0" fontId="42" fillId="6" borderId="19" applyNumberFormat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49" fontId="7" fillId="0" borderId="7">
      <alignment horizontal="left" vertical="center" wrapText="1"/>
    </xf>
    <xf numFmtId="176" fontId="7" fillId="0" borderId="7">
      <alignment horizontal="right" vertical="center"/>
    </xf>
    <xf numFmtId="177" fontId="7" fillId="0" borderId="7">
      <alignment horizontal="right" vertical="center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0" fontId="7" fillId="0" borderId="7">
      <alignment horizontal="right" vertical="center"/>
    </xf>
    <xf numFmtId="180" fontId="7" fillId="0" borderId="7">
      <alignment horizontal="right" vertical="center"/>
    </xf>
  </cellStyleXfs>
  <cellXfs count="222">
    <xf numFmtId="0" fontId="0" fillId="0" borderId="0" xfId="0" applyBorder="1">
      <alignment vertical="top"/>
      <protection locked="0"/>
    </xf>
    <xf numFmtId="49" fontId="1" fillId="0" borderId="0" xfId="0" applyNumberFormat="1" applyFont="1" applyAlignment="1" applyProtection="1"/>
    <xf numFmtId="0" fontId="1" fillId="0" borderId="0" xfId="0" applyFont="1" applyAlignment="1" applyProtection="1"/>
    <xf numFmtId="0" fontId="1" fillId="0" borderId="0" xfId="0" applyFont="1" applyAlignment="1">
      <alignment horizontal="right" vertical="center"/>
      <protection locked="0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Alignment="1" applyProtection="1"/>
    <xf numFmtId="0" fontId="5" fillId="0" borderId="1" xfId="0" applyFont="1" applyBorder="1" applyAlignment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6" xfId="0" applyFont="1" applyBorder="1" applyAlignment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6" fillId="0" borderId="7" xfId="0" applyFont="1" applyBorder="1" applyAlignment="1">
      <alignment horizontal="center" vertical="center"/>
      <protection locked="0"/>
    </xf>
    <xf numFmtId="0" fontId="7" fillId="0" borderId="7" xfId="0" applyFont="1" applyBorder="1" applyAlignment="1">
      <alignment horizontal="left" vertical="center" wrapText="1"/>
      <protection locked="0"/>
    </xf>
    <xf numFmtId="0" fontId="7" fillId="0" borderId="7" xfId="0" applyFont="1" applyBorder="1" applyAlignment="1">
      <alignment horizontal="left" vertical="center"/>
      <protection locked="0"/>
    </xf>
    <xf numFmtId="0" fontId="7" fillId="0" borderId="7" xfId="0" applyFont="1" applyBorder="1" applyAlignment="1">
      <alignment horizontal="center" vertical="center" wrapText="1"/>
      <protection locked="0"/>
    </xf>
    <xf numFmtId="176" fontId="7" fillId="0" borderId="7" xfId="51" applyProtection="1">
      <alignment horizontal="right" vertical="center"/>
      <protection locked="0"/>
    </xf>
    <xf numFmtId="0" fontId="8" fillId="0" borderId="7" xfId="0" applyFont="1" applyBorder="1" applyAlignment="1" applyProtection="1">
      <alignment horizontal="center"/>
    </xf>
    <xf numFmtId="0" fontId="9" fillId="0" borderId="0" xfId="0" applyFont="1" applyFill="1" applyAlignment="1" applyProtection="1">
      <alignment horizontal="center" wrapText="1"/>
    </xf>
    <xf numFmtId="0" fontId="5" fillId="0" borderId="1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left" vertical="center" wrapText="1"/>
    </xf>
    <xf numFmtId="0" fontId="7" fillId="0" borderId="7" xfId="0" applyFont="1" applyBorder="1" applyAlignment="1">
      <alignment horizontal="center" vertical="center"/>
      <protection locked="0"/>
    </xf>
    <xf numFmtId="0" fontId="4" fillId="0" borderId="0" xfId="0" applyFont="1" applyAlignment="1">
      <alignment horizontal="right" vertical="center"/>
      <protection locked="0"/>
    </xf>
    <xf numFmtId="0" fontId="4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right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10" fillId="0" borderId="7" xfId="0" applyFont="1" applyBorder="1" applyAlignment="1" applyProtection="1">
      <alignment horizontal="center" vertical="center" wrapText="1"/>
    </xf>
    <xf numFmtId="0" fontId="6" fillId="0" borderId="0" xfId="0" applyFont="1" applyAlignment="1">
      <alignment horizontal="center" vertical="center"/>
      <protection locked="0"/>
    </xf>
    <xf numFmtId="0" fontId="4" fillId="0" borderId="7" xfId="0" applyFont="1" applyBorder="1" applyAlignment="1" applyProtection="1">
      <alignment vertical="center" wrapText="1"/>
    </xf>
    <xf numFmtId="0" fontId="4" fillId="0" borderId="7" xfId="0" applyFont="1" applyBorder="1" applyAlignment="1" applyProtection="1">
      <alignment horizontal="right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/>
    </xf>
    <xf numFmtId="0" fontId="11" fillId="0" borderId="0" xfId="0" applyFont="1" applyAlignment="1">
      <alignment horizontal="center" vertical="center"/>
      <protection locked="0"/>
    </xf>
    <xf numFmtId="0" fontId="7" fillId="0" borderId="0" xfId="0" applyFont="1" applyAlignment="1">
      <alignment horizontal="left" vertical="center"/>
      <protection locked="0"/>
    </xf>
    <xf numFmtId="0" fontId="8" fillId="0" borderId="0" xfId="0" applyFont="1" applyAlignment="1" applyProtection="1">
      <alignment vertical="center"/>
    </xf>
    <xf numFmtId="0" fontId="7" fillId="0" borderId="0" xfId="0" applyFont="1">
      <alignment vertical="top"/>
      <protection locked="0"/>
    </xf>
    <xf numFmtId="0" fontId="5" fillId="0" borderId="7" xfId="0" applyFont="1" applyBorder="1" applyAlignment="1">
      <alignment horizontal="center" vertical="center"/>
      <protection locked="0"/>
    </xf>
    <xf numFmtId="0" fontId="1" fillId="0" borderId="0" xfId="0" applyFont="1" applyAlignment="1" applyProtection="1">
      <alignment horizontal="right" vertical="center"/>
    </xf>
    <xf numFmtId="0" fontId="12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 wrapText="1"/>
    </xf>
    <xf numFmtId="0" fontId="5" fillId="0" borderId="0" xfId="0" applyFont="1" applyAlignment="1" applyProtection="1">
      <alignment wrapText="1"/>
    </xf>
    <xf numFmtId="0" fontId="1" fillId="0" borderId="0" xfId="0" applyFont="1" applyAlignment="1" applyProtection="1">
      <alignment horizontal="right" wrapText="1"/>
    </xf>
    <xf numFmtId="0" fontId="8" fillId="0" borderId="0" xfId="0" applyFont="1" applyAlignment="1" applyProtection="1">
      <alignment wrapText="1"/>
    </xf>
    <xf numFmtId="0" fontId="5" fillId="0" borderId="8" xfId="0" applyFont="1" applyBorder="1" applyAlignment="1" applyProtection="1">
      <alignment horizontal="center" vertical="center" wrapText="1"/>
    </xf>
    <xf numFmtId="0" fontId="13" fillId="0" borderId="7" xfId="0" applyFont="1" applyBorder="1" applyAlignment="1" applyProtection="1">
      <alignment horizontal="center" vertical="center"/>
    </xf>
    <xf numFmtId="0" fontId="13" fillId="0" borderId="7" xfId="0" applyFont="1" applyBorder="1" applyAlignment="1">
      <alignment horizontal="center" vertical="center"/>
      <protection locked="0"/>
    </xf>
    <xf numFmtId="0" fontId="13" fillId="0" borderId="2" xfId="0" applyFont="1" applyBorder="1" applyAlignment="1" applyProtection="1">
      <alignment horizontal="center" vertical="center"/>
    </xf>
    <xf numFmtId="0" fontId="9" fillId="0" borderId="0" xfId="0" applyFont="1" applyFill="1" applyAlignment="1" applyProtection="1">
      <alignment wrapText="1"/>
    </xf>
    <xf numFmtId="0" fontId="1" fillId="0" borderId="0" xfId="0" applyFont="1" applyAlignment="1" applyProtection="1">
      <alignment wrapText="1"/>
    </xf>
    <xf numFmtId="0" fontId="1" fillId="0" borderId="0" xfId="0" applyFont="1" applyAlignment="1">
      <protection locked="0"/>
    </xf>
    <xf numFmtId="0" fontId="7" fillId="0" borderId="0" xfId="0" applyFont="1" applyAlignment="1">
      <alignment vertical="top" wrapText="1"/>
      <protection locked="0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>
      <alignment horizontal="center" vertical="center"/>
      <protection locked="0"/>
    </xf>
    <xf numFmtId="0" fontId="3" fillId="0" borderId="0" xfId="0" applyFont="1" applyAlignment="1">
      <alignment horizontal="center" vertical="center" wrapText="1"/>
      <protection locked="0"/>
    </xf>
    <xf numFmtId="0" fontId="5" fillId="0" borderId="0" xfId="0" applyFont="1" applyAlignment="1">
      <protection locked="0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9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10" xfId="0" applyFont="1" applyBorder="1" applyAlignment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11" xfId="0" applyFont="1" applyBorder="1" applyAlignment="1">
      <alignment horizontal="center" vertical="center" wrapText="1"/>
      <protection locked="0"/>
    </xf>
    <xf numFmtId="3" fontId="5" fillId="0" borderId="6" xfId="0" applyNumberFormat="1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left" vertical="center" wrapText="1"/>
    </xf>
    <xf numFmtId="0" fontId="4" fillId="0" borderId="11" xfId="0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left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</xf>
    <xf numFmtId="0" fontId="7" fillId="0" borderId="7" xfId="0" applyFont="1" applyBorder="1" applyAlignment="1">
      <alignment horizontal="center" vertical="top"/>
      <protection locked="0"/>
    </xf>
    <xf numFmtId="0" fontId="4" fillId="0" borderId="0" xfId="0" applyFont="1" applyAlignment="1">
      <alignment horizontal="right" vertical="center" wrapText="1"/>
      <protection locked="0"/>
    </xf>
    <xf numFmtId="0" fontId="4" fillId="0" borderId="0" xfId="0" applyFont="1" applyAlignment="1" applyProtection="1">
      <alignment horizontal="right" vertical="center" wrapText="1"/>
    </xf>
    <xf numFmtId="0" fontId="4" fillId="0" borderId="0" xfId="0" applyFont="1" applyAlignment="1">
      <alignment horizontal="right"/>
      <protection locked="0"/>
    </xf>
    <xf numFmtId="0" fontId="4" fillId="0" borderId="0" xfId="0" applyFont="1" applyAlignment="1">
      <alignment horizontal="right" wrapText="1"/>
      <protection locked="0"/>
    </xf>
    <xf numFmtId="0" fontId="5" fillId="0" borderId="3" xfId="0" applyFont="1" applyBorder="1" applyAlignment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 wrapText="1"/>
    </xf>
    <xf numFmtId="0" fontId="5" fillId="0" borderId="12" xfId="0" applyFont="1" applyBorder="1" applyAlignment="1">
      <alignment horizontal="center" vertical="center"/>
      <protection locked="0"/>
    </xf>
    <xf numFmtId="0" fontId="5" fillId="0" borderId="12" xfId="0" applyFont="1" applyBorder="1" applyAlignment="1">
      <alignment horizontal="center" vertical="center" wrapText="1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right" vertical="center"/>
    </xf>
    <xf numFmtId="0" fontId="4" fillId="0" borderId="6" xfId="0" applyFont="1" applyBorder="1" applyAlignment="1" applyProtection="1">
      <alignment horizontal="left" vertical="center" wrapText="1" indent="1"/>
    </xf>
    <xf numFmtId="0" fontId="13" fillId="0" borderId="10" xfId="0" applyFont="1" applyBorder="1" applyAlignment="1">
      <alignment horizontal="center" vertical="center" wrapText="1"/>
      <protection locked="0"/>
    </xf>
    <xf numFmtId="0" fontId="13" fillId="0" borderId="12" xfId="0" applyFont="1" applyBorder="1" applyAlignment="1">
      <alignment horizontal="center" vertical="center"/>
      <protection locked="0"/>
    </xf>
    <xf numFmtId="0" fontId="13" fillId="0" borderId="12" xfId="0" applyFont="1" applyBorder="1" applyAlignment="1">
      <alignment horizontal="center" vertical="center" wrapText="1"/>
      <protection locked="0"/>
    </xf>
    <xf numFmtId="0" fontId="14" fillId="0" borderId="0" xfId="0" applyFont="1" applyAlignment="1">
      <alignment horizontal="right"/>
      <protection locked="0"/>
    </xf>
    <xf numFmtId="49" fontId="14" fillId="0" borderId="0" xfId="0" applyNumberFormat="1" applyFont="1" applyAlignment="1">
      <protection locked="0"/>
    </xf>
    <xf numFmtId="0" fontId="1" fillId="0" borderId="0" xfId="0" applyFont="1" applyAlignment="1" applyProtection="1">
      <alignment horizontal="right"/>
    </xf>
    <xf numFmtId="0" fontId="2" fillId="0" borderId="0" xfId="0" applyFont="1" applyAlignment="1">
      <alignment horizontal="center" vertical="center" wrapText="1"/>
      <protection locked="0"/>
    </xf>
    <xf numFmtId="0" fontId="15" fillId="0" borderId="0" xfId="0" applyFont="1" applyAlignment="1">
      <alignment horizontal="center" vertical="center" wrapText="1"/>
      <protection locked="0"/>
    </xf>
    <xf numFmtId="0" fontId="15" fillId="0" borderId="0" xfId="0" applyFont="1" applyAlignment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  <protection locked="0"/>
    </xf>
    <xf numFmtId="49" fontId="5" fillId="0" borderId="9" xfId="0" applyNumberFormat="1" applyFont="1" applyBorder="1" applyAlignment="1">
      <alignment horizontal="center" vertical="center" wrapText="1"/>
      <protection locked="0"/>
    </xf>
    <xf numFmtId="0" fontId="5" fillId="0" borderId="9" xfId="0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center" vertical="center"/>
      <protection locked="0"/>
    </xf>
    <xf numFmtId="49" fontId="5" fillId="0" borderId="11" xfId="0" applyNumberFormat="1" applyFont="1" applyBorder="1" applyAlignment="1">
      <alignment horizontal="center" vertical="center" wrapText="1"/>
      <protection locked="0"/>
    </xf>
    <xf numFmtId="0" fontId="5" fillId="0" borderId="11" xfId="0" applyFont="1" applyBorder="1" applyAlignment="1">
      <alignment horizontal="center" vertical="center"/>
      <protection locked="0"/>
    </xf>
    <xf numFmtId="0" fontId="10" fillId="0" borderId="6" xfId="0" applyFont="1" applyBorder="1" applyAlignment="1">
      <alignment horizontal="center" vertical="center"/>
      <protection locked="0"/>
    </xf>
    <xf numFmtId="49" fontId="10" fillId="0" borderId="11" xfId="0" applyNumberFormat="1" applyFont="1" applyBorder="1" applyAlignment="1">
      <alignment horizontal="center" vertical="center"/>
      <protection locked="0"/>
    </xf>
    <xf numFmtId="0" fontId="10" fillId="0" borderId="11" xfId="0" applyFont="1" applyBorder="1" applyAlignment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</xf>
    <xf numFmtId="0" fontId="4" fillId="0" borderId="6" xfId="0" applyFont="1" applyBorder="1" applyAlignment="1">
      <alignment horizontal="left" vertical="center" wrapText="1"/>
      <protection locked="0"/>
    </xf>
    <xf numFmtId="0" fontId="4" fillId="0" borderId="6" xfId="0" applyFont="1" applyBorder="1" applyAlignment="1">
      <alignment horizontal="center" vertical="center" wrapText="1"/>
      <protection locked="0"/>
    </xf>
    <xf numFmtId="49" fontId="8" fillId="0" borderId="7" xfId="0" applyNumberFormat="1" applyFont="1" applyBorder="1" applyAlignment="1" applyProtection="1">
      <alignment horizontal="center"/>
    </xf>
    <xf numFmtId="3" fontId="10" fillId="0" borderId="7" xfId="0" applyNumberFormat="1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left" vertical="center" wrapText="1"/>
    </xf>
    <xf numFmtId="0" fontId="4" fillId="0" borderId="7" xfId="0" applyFont="1" applyBorder="1" applyAlignment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  <protection locked="0"/>
    </xf>
    <xf numFmtId="0" fontId="4" fillId="0" borderId="7" xfId="0" applyFont="1" applyBorder="1" applyAlignment="1">
      <alignment horizontal="left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5" xfId="0" applyFont="1" applyBorder="1" applyAlignment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6" xfId="0" applyFont="1" applyBorder="1" applyAlignment="1">
      <alignment horizontal="center" vertical="center" wrapText="1"/>
      <protection locked="0"/>
    </xf>
    <xf numFmtId="0" fontId="8" fillId="0" borderId="0" xfId="0" applyFont="1" applyProtection="1">
      <alignment vertical="top"/>
    </xf>
    <xf numFmtId="3" fontId="6" fillId="0" borderId="7" xfId="0" applyNumberFormat="1" applyFont="1" applyBorder="1" applyAlignment="1" applyProtection="1">
      <alignment horizontal="center" vertical="center"/>
    </xf>
    <xf numFmtId="49" fontId="7" fillId="0" borderId="7" xfId="50" applyProtection="1">
      <alignment horizontal="left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3" xfId="0" applyFont="1" applyBorder="1" applyAlignment="1">
      <alignment horizontal="center" vertical="center" wrapText="1"/>
      <protection locked="0"/>
    </xf>
    <xf numFmtId="0" fontId="5" fillId="0" borderId="5" xfId="0" applyFont="1" applyBorder="1" applyAlignment="1">
      <alignment horizontal="center" vertical="center"/>
      <protection locked="0"/>
    </xf>
    <xf numFmtId="0" fontId="8" fillId="0" borderId="0" xfId="0" applyFont="1">
      <alignment vertical="top"/>
      <protection locked="0"/>
    </xf>
    <xf numFmtId="49" fontId="1" fillId="0" borderId="0" xfId="0" applyNumberFormat="1" applyFont="1" applyAlignment="1">
      <protection locked="0"/>
    </xf>
    <xf numFmtId="0" fontId="2" fillId="0" borderId="0" xfId="0" applyFont="1" applyAlignment="1">
      <alignment horizontal="center" vertical="center"/>
      <protection locked="0"/>
    </xf>
    <xf numFmtId="0" fontId="5" fillId="0" borderId="0" xfId="0" applyFont="1" applyAlignment="1">
      <alignment horizontal="left" vertical="center"/>
      <protection locked="0"/>
    </xf>
    <xf numFmtId="0" fontId="5" fillId="0" borderId="2" xfId="0" applyFont="1" applyBorder="1" applyAlignment="1">
      <alignment horizontal="center" vertical="center"/>
      <protection locked="0"/>
    </xf>
    <xf numFmtId="3" fontId="6" fillId="0" borderId="7" xfId="0" applyNumberFormat="1" applyFont="1" applyBorder="1" applyAlignment="1">
      <alignment horizontal="center" vertical="center"/>
      <protection locked="0"/>
    </xf>
    <xf numFmtId="0" fontId="7" fillId="0" borderId="7" xfId="0" applyFont="1" applyBorder="1" applyAlignment="1" applyProtection="1">
      <alignment horizontal="left" vertical="center"/>
    </xf>
    <xf numFmtId="0" fontId="5" fillId="0" borderId="4" xfId="0" applyFont="1" applyBorder="1" applyAlignment="1">
      <alignment horizontal="center" vertical="center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16" fillId="0" borderId="0" xfId="0" applyFont="1" applyAlignment="1" applyProtection="1">
      <alignment horizontal="center"/>
    </xf>
    <xf numFmtId="0" fontId="16" fillId="0" borderId="0" xfId="0" applyFont="1" applyAlignment="1" applyProtection="1">
      <alignment horizontal="center" wrapText="1"/>
    </xf>
    <xf numFmtId="0" fontId="16" fillId="0" borderId="0" xfId="0" applyFont="1" applyAlignment="1" applyProtection="1">
      <alignment wrapText="1"/>
    </xf>
    <xf numFmtId="0" fontId="17" fillId="0" borderId="0" xfId="0" applyAlignment="1" applyProtection="1">
      <alignment horizontal="right" vertical="center" wrapText="1"/>
    </xf>
    <xf numFmtId="0" fontId="18" fillId="0" borderId="6" xfId="0" applyFont="1" applyBorder="1" applyAlignment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/>
    </xf>
    <xf numFmtId="0" fontId="10" fillId="0" borderId="7" xfId="0" applyFont="1" applyBorder="1" applyAlignment="1">
      <alignment horizontal="center" vertical="center"/>
      <protection locked="0"/>
    </xf>
    <xf numFmtId="0" fontId="19" fillId="0" borderId="7" xfId="0" applyFont="1" applyBorder="1" applyAlignment="1">
      <alignment horizontal="center" vertical="center"/>
      <protection locked="0"/>
    </xf>
    <xf numFmtId="0" fontId="19" fillId="0" borderId="7" xfId="0" applyFont="1" applyBorder="1" applyAlignment="1" applyProtection="1">
      <alignment horizontal="center" vertical="center"/>
    </xf>
    <xf numFmtId="0" fontId="19" fillId="0" borderId="2" xfId="0" applyFont="1" applyBorder="1" applyAlignment="1" applyProtection="1">
      <alignment horizontal="center" vertical="center"/>
    </xf>
    <xf numFmtId="176" fontId="17" fillId="0" borderId="7" xfId="51" applyFont="1">
      <alignment horizontal="right" vertical="center"/>
    </xf>
    <xf numFmtId="176" fontId="17" fillId="0" borderId="7" xfId="51" applyFont="1" applyAlignment="1">
      <alignment horizontal="center" vertical="center"/>
    </xf>
    <xf numFmtId="0" fontId="7" fillId="0" borderId="0" xfId="0" applyFont="1" applyAlignment="1">
      <alignment vertical="center"/>
      <protection locked="0"/>
    </xf>
    <xf numFmtId="49" fontId="8" fillId="0" borderId="0" xfId="0" applyNumberFormat="1" applyFont="1" applyAlignment="1" applyProtection="1">
      <alignment vertical="center"/>
    </xf>
    <xf numFmtId="49" fontId="5" fillId="0" borderId="2" xfId="0" applyNumberFormat="1" applyFont="1" applyBorder="1" applyAlignment="1" applyProtection="1">
      <alignment horizontal="center" vertical="center" wrapText="1"/>
    </xf>
    <xf numFmtId="49" fontId="5" fillId="0" borderId="4" xfId="0" applyNumberFormat="1" applyFont="1" applyBorder="1" applyAlignment="1" applyProtection="1">
      <alignment horizontal="center" vertical="center" wrapText="1"/>
    </xf>
    <xf numFmtId="49" fontId="5" fillId="0" borderId="7" xfId="0" applyNumberFormat="1" applyFont="1" applyBorder="1" applyAlignment="1" applyProtection="1">
      <alignment horizontal="center" vertical="center"/>
    </xf>
    <xf numFmtId="49" fontId="10" fillId="0" borderId="7" xfId="0" applyNumberFormat="1" applyFont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horizontal="center" vertical="center"/>
    </xf>
    <xf numFmtId="49" fontId="10" fillId="0" borderId="7" xfId="0" applyNumberFormat="1" applyFont="1" applyBorder="1" applyAlignment="1">
      <alignment horizontal="center" vertical="center"/>
      <protection locked="0"/>
    </xf>
    <xf numFmtId="0" fontId="4" fillId="0" borderId="7" xfId="0" applyFont="1" applyBorder="1" applyAlignment="1" applyProtection="1">
      <alignment horizontal="left" vertical="center" wrapText="1" indent="1"/>
    </xf>
    <xf numFmtId="0" fontId="4" fillId="0" borderId="7" xfId="0" applyFont="1" applyBorder="1" applyAlignment="1" applyProtection="1">
      <alignment horizontal="left" vertical="center" wrapText="1" indent="2"/>
    </xf>
    <xf numFmtId="0" fontId="20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4" fillId="0" borderId="7" xfId="0" applyFont="1" applyBorder="1" applyAlignment="1" applyProtection="1">
      <alignment vertical="center"/>
    </xf>
    <xf numFmtId="0" fontId="4" fillId="0" borderId="7" xfId="0" applyFont="1" applyBorder="1" applyAlignment="1">
      <alignment horizontal="left" vertical="center"/>
      <protection locked="0"/>
    </xf>
    <xf numFmtId="0" fontId="4" fillId="0" borderId="7" xfId="0" applyFont="1" applyBorder="1" applyAlignment="1">
      <alignment vertical="center"/>
      <protection locked="0"/>
    </xf>
    <xf numFmtId="0" fontId="22" fillId="0" borderId="7" xfId="0" applyFont="1" applyBorder="1" applyAlignment="1" applyProtection="1">
      <alignment horizontal="center" vertical="center"/>
    </xf>
    <xf numFmtId="0" fontId="22" fillId="0" borderId="7" xfId="0" applyFont="1" applyBorder="1" applyAlignment="1">
      <alignment horizontal="center" vertical="center"/>
      <protection locked="0"/>
    </xf>
    <xf numFmtId="0" fontId="7" fillId="0" borderId="7" xfId="0" applyFont="1" applyBorder="1">
      <alignment vertical="top"/>
      <protection locked="0"/>
    </xf>
    <xf numFmtId="176" fontId="7" fillId="0" borderId="7" xfId="0" applyNumberFormat="1" applyFont="1" applyBorder="1" applyAlignment="1">
      <alignment horizontal="right" vertical="center"/>
      <protection locked="0"/>
    </xf>
    <xf numFmtId="0" fontId="4" fillId="0" borderId="7" xfId="0" applyFont="1" applyBorder="1" applyAlignment="1" applyProtection="1">
      <alignment horizontal="left" vertical="center"/>
    </xf>
    <xf numFmtId="176" fontId="23" fillId="0" borderId="7" xfId="51" applyFont="1" applyProtection="1">
      <alignment horizontal="right" vertical="center"/>
      <protection locked="0"/>
    </xf>
    <xf numFmtId="0" fontId="24" fillId="0" borderId="0" xfId="0" applyFont="1" applyProtection="1">
      <alignment vertical="top"/>
    </xf>
    <xf numFmtId="0" fontId="25" fillId="0" borderId="0" xfId="0" applyFont="1" applyAlignment="1" applyProtection="1">
      <alignment horizontal="center" vertical="center"/>
    </xf>
    <xf numFmtId="0" fontId="4" fillId="0" borderId="0" xfId="0" applyFont="1" applyAlignment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</xf>
    <xf numFmtId="0" fontId="4" fillId="0" borderId="7" xfId="0" applyFont="1" applyBorder="1" applyAlignment="1" applyProtection="1">
      <alignment horizontal="left" vertical="center" indent="1"/>
    </xf>
    <xf numFmtId="0" fontId="7" fillId="0" borderId="7" xfId="0" applyFont="1" applyBorder="1" applyAlignment="1">
      <alignment horizontal="left" vertical="center" indent="2"/>
      <protection locked="0"/>
    </xf>
    <xf numFmtId="0" fontId="7" fillId="0" borderId="7" xfId="0" applyFont="1" applyBorder="1" applyAlignment="1" applyProtection="1">
      <alignment horizontal="left" vertical="center" indent="2"/>
    </xf>
    <xf numFmtId="0" fontId="7" fillId="0" borderId="2" xfId="0" applyFont="1" applyBorder="1" applyAlignment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</xf>
    <xf numFmtId="0" fontId="26" fillId="0" borderId="0" xfId="0" applyFont="1" applyAlignment="1" applyProtection="1"/>
    <xf numFmtId="0" fontId="27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10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vertical="center" wrapText="1"/>
    </xf>
    <xf numFmtId="0" fontId="4" fillId="0" borderId="11" xfId="0" applyFont="1" applyBorder="1" applyAlignment="1" applyProtection="1">
      <alignment vertical="center" wrapText="1"/>
    </xf>
    <xf numFmtId="0" fontId="4" fillId="0" borderId="6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27" fillId="0" borderId="0" xfId="0" applyFont="1" applyAlignment="1">
      <alignment horizontal="center" vertical="center"/>
      <protection locked="0"/>
    </xf>
    <xf numFmtId="0" fontId="5" fillId="0" borderId="0" xfId="0" applyFont="1" applyAlignment="1">
      <alignment vertical="center"/>
      <protection locked="0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6" fillId="2" borderId="4" xfId="0" applyFont="1" applyFill="1" applyBorder="1" applyAlignment="1">
      <alignment horizontal="center" vertical="center" wrapText="1"/>
      <protection locked="0"/>
    </xf>
    <xf numFmtId="0" fontId="28" fillId="0" borderId="0" xfId="0" applyFont="1" applyAlignment="1" applyProtection="1">
      <alignment horizontal="center" vertical="top"/>
    </xf>
    <xf numFmtId="0" fontId="29" fillId="0" borderId="0" xfId="0" applyFont="1" applyAlignment="1" applyProtection="1">
      <alignment horizontal="center" vertical="center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7" fillId="0" borderId="11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vertical="center"/>
      <protection locked="0"/>
    </xf>
    <xf numFmtId="0" fontId="23" fillId="0" borderId="6" xfId="0" applyFont="1" applyBorder="1" applyAlignment="1">
      <alignment horizontal="center" vertical="center"/>
      <protection locked="0"/>
    </xf>
    <xf numFmtId="0" fontId="22" fillId="0" borderId="6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left" vertical="center"/>
    </xf>
    <xf numFmtId="0" fontId="22" fillId="0" borderId="6" xfId="0" applyFont="1" applyBorder="1" applyAlignment="1">
      <alignment horizontal="center" vertical="center"/>
      <protection locked="0"/>
    </xf>
    <xf numFmtId="0" fontId="4" fillId="0" borderId="7" xfId="0" applyFont="1" applyBorder="1" applyAlignment="1" applyProtection="1" quotePrefix="1">
      <alignment horizontal="left" vertical="center" indent="1"/>
    </xf>
    <xf numFmtId="0" fontId="7" fillId="0" borderId="7" xfId="0" applyFont="1" applyBorder="1" applyAlignment="1" quotePrefix="1">
      <alignment horizontal="left" vertical="center" indent="2"/>
      <protection locked="0"/>
    </xf>
    <xf numFmtId="0" fontId="7" fillId="0" borderId="7" xfId="0" applyFont="1" applyBorder="1" applyAlignment="1" applyProtection="1" quotePrefix="1">
      <alignment horizontal="left" vertical="center" indent="2"/>
    </xf>
    <xf numFmtId="0" fontId="4" fillId="0" borderId="1" xfId="0" applyFont="1" applyBorder="1" applyAlignment="1" applyProtection="1" quotePrefix="1">
      <alignment horizontal="center" vertical="center" wrapText="1"/>
    </xf>
    <xf numFmtId="0" fontId="4" fillId="0" borderId="6" xfId="0" applyFont="1" applyBorder="1" applyAlignment="1" applyProtection="1" quotePrefix="1">
      <alignment horizontal="left" vertical="center" wrapText="1" inden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38"/>
  <sheetViews>
    <sheetView showZeros="0" workbookViewId="0">
      <selection activeCell="D49" sqref="D49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ht="15" customHeight="1" spans="4:4">
      <c r="D1" s="32" t="s">
        <v>0</v>
      </c>
    </row>
    <row r="2" ht="36" customHeight="1" spans="1:4">
      <c r="A2" s="4" t="str">
        <f>"2025"&amp;"年部门财务收支预算总表"</f>
        <v>2025年部门财务收支预算总表</v>
      </c>
      <c r="B2" s="212"/>
      <c r="C2" s="212"/>
      <c r="D2" s="212"/>
    </row>
    <row r="3" ht="18.75" customHeight="1" spans="1:4">
      <c r="A3" s="34" t="str">
        <f>"单位名称："&amp;"永德县亚练乡卫生院"</f>
        <v>单位名称：永德县亚练乡卫生院</v>
      </c>
      <c r="B3" s="213"/>
      <c r="C3" s="213"/>
      <c r="D3" s="32" t="s">
        <v>1</v>
      </c>
    </row>
    <row r="4" ht="18.75" customHeight="1" spans="1:4">
      <c r="A4" s="11" t="s">
        <v>2</v>
      </c>
      <c r="B4" s="13"/>
      <c r="C4" s="11" t="s">
        <v>3</v>
      </c>
      <c r="D4" s="13"/>
    </row>
    <row r="5" ht="18.75" customHeight="1" spans="1:4">
      <c r="A5" s="26" t="s">
        <v>4</v>
      </c>
      <c r="B5" s="26" t="str">
        <f t="shared" ref="B5:D5" si="0">"2025"&amp;"年预算数"</f>
        <v>2025年预算数</v>
      </c>
      <c r="C5" s="26" t="s">
        <v>5</v>
      </c>
      <c r="D5" s="26" t="str">
        <f t="shared" si="0"/>
        <v>2025年预算数</v>
      </c>
    </row>
    <row r="6" ht="18.75" customHeight="1" spans="1:4">
      <c r="A6" s="28"/>
      <c r="B6" s="28"/>
      <c r="C6" s="28"/>
      <c r="D6" s="28"/>
    </row>
    <row r="7" ht="18.75" customHeight="1" spans="1:4">
      <c r="A7" s="177" t="s">
        <v>6</v>
      </c>
      <c r="B7" s="23">
        <v>3415678.91</v>
      </c>
      <c r="C7" s="177" t="s">
        <v>7</v>
      </c>
      <c r="D7" s="23"/>
    </row>
    <row r="8" ht="18.75" customHeight="1" spans="1:4">
      <c r="A8" s="177" t="s">
        <v>8</v>
      </c>
      <c r="B8" s="23"/>
      <c r="C8" s="177" t="s">
        <v>9</v>
      </c>
      <c r="D8" s="23"/>
    </row>
    <row r="9" ht="18.75" customHeight="1" spans="1:4">
      <c r="A9" s="177" t="s">
        <v>10</v>
      </c>
      <c r="B9" s="23"/>
      <c r="C9" s="177" t="s">
        <v>11</v>
      </c>
      <c r="D9" s="23"/>
    </row>
    <row r="10" ht="18.75" customHeight="1" spans="1:4">
      <c r="A10" s="177" t="s">
        <v>12</v>
      </c>
      <c r="B10" s="23"/>
      <c r="C10" s="177" t="s">
        <v>13</v>
      </c>
      <c r="D10" s="23"/>
    </row>
    <row r="11" ht="18.75" customHeight="1" spans="1:4">
      <c r="A11" s="21" t="s">
        <v>14</v>
      </c>
      <c r="B11" s="23">
        <v>11083649</v>
      </c>
      <c r="C11" s="214" t="s">
        <v>15</v>
      </c>
      <c r="D11" s="23"/>
    </row>
    <row r="12" ht="18.75" customHeight="1" spans="1:4">
      <c r="A12" s="215" t="s">
        <v>16</v>
      </c>
      <c r="B12" s="23">
        <v>11083649</v>
      </c>
      <c r="C12" s="216" t="s">
        <v>17</v>
      </c>
      <c r="D12" s="23"/>
    </row>
    <row r="13" ht="18.75" customHeight="1" spans="1:4">
      <c r="A13" s="215" t="s">
        <v>18</v>
      </c>
      <c r="B13" s="23"/>
      <c r="C13" s="216" t="s">
        <v>19</v>
      </c>
      <c r="D13" s="23"/>
    </row>
    <row r="14" ht="18.75" customHeight="1" spans="1:4">
      <c r="A14" s="215" t="s">
        <v>20</v>
      </c>
      <c r="B14" s="23"/>
      <c r="C14" s="216" t="s">
        <v>21</v>
      </c>
      <c r="D14" s="23">
        <v>813390.48</v>
      </c>
    </row>
    <row r="15" ht="18.75" customHeight="1" spans="1:4">
      <c r="A15" s="215" t="s">
        <v>22</v>
      </c>
      <c r="B15" s="23"/>
      <c r="C15" s="216" t="s">
        <v>23</v>
      </c>
      <c r="D15" s="23">
        <v>13512153.44</v>
      </c>
    </row>
    <row r="16" ht="18.75" customHeight="1" spans="1:4">
      <c r="A16" s="215" t="s">
        <v>24</v>
      </c>
      <c r="B16" s="23"/>
      <c r="C16" s="215" t="s">
        <v>25</v>
      </c>
      <c r="D16" s="23"/>
    </row>
    <row r="17" ht="18.75" customHeight="1" spans="1:4">
      <c r="A17" s="215" t="s">
        <v>26</v>
      </c>
      <c r="B17" s="23"/>
      <c r="C17" s="215" t="s">
        <v>27</v>
      </c>
      <c r="D17" s="23"/>
    </row>
    <row r="18" ht="18.75" customHeight="1" spans="1:4">
      <c r="A18" s="217" t="s">
        <v>26</v>
      </c>
      <c r="B18" s="23"/>
      <c r="C18" s="216" t="s">
        <v>28</v>
      </c>
      <c r="D18" s="23"/>
    </row>
    <row r="19" ht="18.75" customHeight="1" spans="1:4">
      <c r="A19" s="217" t="s">
        <v>26</v>
      </c>
      <c r="B19" s="23"/>
      <c r="C19" s="216" t="s">
        <v>29</v>
      </c>
      <c r="D19" s="23"/>
    </row>
    <row r="20" ht="18.75" customHeight="1" spans="1:4">
      <c r="A20" s="217" t="s">
        <v>26</v>
      </c>
      <c r="B20" s="23"/>
      <c r="C20" s="216" t="s">
        <v>30</v>
      </c>
      <c r="D20" s="23"/>
    </row>
    <row r="21" ht="18.75" customHeight="1" spans="1:4">
      <c r="A21" s="217" t="s">
        <v>26</v>
      </c>
      <c r="B21" s="23"/>
      <c r="C21" s="216" t="s">
        <v>31</v>
      </c>
      <c r="D21" s="23"/>
    </row>
    <row r="22" ht="18.75" customHeight="1" spans="1:4">
      <c r="A22" s="217" t="s">
        <v>26</v>
      </c>
      <c r="B22" s="23"/>
      <c r="C22" s="216" t="s">
        <v>32</v>
      </c>
      <c r="D22" s="23"/>
    </row>
    <row r="23" ht="18.75" customHeight="1" spans="1:4">
      <c r="A23" s="217" t="s">
        <v>26</v>
      </c>
      <c r="B23" s="23"/>
      <c r="C23" s="216" t="s">
        <v>33</v>
      </c>
      <c r="D23" s="23"/>
    </row>
    <row r="24" ht="18.75" customHeight="1" spans="1:4">
      <c r="A24" s="217" t="s">
        <v>26</v>
      </c>
      <c r="B24" s="23"/>
      <c r="C24" s="216" t="s">
        <v>34</v>
      </c>
      <c r="D24" s="23"/>
    </row>
    <row r="25" ht="18.75" customHeight="1" spans="1:4">
      <c r="A25" s="217" t="s">
        <v>26</v>
      </c>
      <c r="B25" s="23"/>
      <c r="C25" s="216" t="s">
        <v>35</v>
      </c>
      <c r="D25" s="23">
        <v>316134.81</v>
      </c>
    </row>
    <row r="26" ht="18.75" customHeight="1" spans="1:4">
      <c r="A26" s="217" t="s">
        <v>26</v>
      </c>
      <c r="B26" s="23"/>
      <c r="C26" s="216" t="s">
        <v>36</v>
      </c>
      <c r="D26" s="23"/>
    </row>
    <row r="27" ht="18.75" customHeight="1" spans="1:4">
      <c r="A27" s="217" t="s">
        <v>26</v>
      </c>
      <c r="B27" s="23"/>
      <c r="C27" s="216" t="s">
        <v>37</v>
      </c>
      <c r="D27" s="23"/>
    </row>
    <row r="28" ht="18.75" customHeight="1" spans="1:4">
      <c r="A28" s="217" t="s">
        <v>26</v>
      </c>
      <c r="B28" s="23"/>
      <c r="C28" s="216" t="s">
        <v>38</v>
      </c>
      <c r="D28" s="23"/>
    </row>
    <row r="29" ht="18.75" customHeight="1" spans="1:4">
      <c r="A29" s="217" t="s">
        <v>26</v>
      </c>
      <c r="B29" s="23"/>
      <c r="C29" s="216" t="s">
        <v>39</v>
      </c>
      <c r="D29" s="23"/>
    </row>
    <row r="30" ht="18.75" customHeight="1" spans="1:4">
      <c r="A30" s="218" t="s">
        <v>26</v>
      </c>
      <c r="B30" s="23"/>
      <c r="C30" s="215" t="s">
        <v>40</v>
      </c>
      <c r="D30" s="23"/>
    </row>
    <row r="31" ht="18.75" customHeight="1" spans="1:4">
      <c r="A31" s="218" t="s">
        <v>26</v>
      </c>
      <c r="B31" s="23"/>
      <c r="C31" s="215" t="s">
        <v>41</v>
      </c>
      <c r="D31" s="23"/>
    </row>
    <row r="32" ht="18.75" customHeight="1" spans="1:4">
      <c r="A32" s="218" t="s">
        <v>26</v>
      </c>
      <c r="B32" s="23"/>
      <c r="C32" s="215" t="s">
        <v>42</v>
      </c>
      <c r="D32" s="23"/>
    </row>
    <row r="33" ht="18.75" customHeight="1" spans="1:4">
      <c r="A33" s="219"/>
      <c r="B33" s="178"/>
      <c r="C33" s="215" t="s">
        <v>43</v>
      </c>
      <c r="D33" s="176"/>
    </row>
    <row r="34" ht="18.75" customHeight="1" spans="1:4">
      <c r="A34" s="219" t="s">
        <v>44</v>
      </c>
      <c r="B34" s="178">
        <f>SUM(B7:B11)</f>
        <v>14499327.91</v>
      </c>
      <c r="C34" s="173" t="s">
        <v>45</v>
      </c>
      <c r="D34" s="178">
        <v>14641678.73</v>
      </c>
    </row>
    <row r="35" ht="18.75" customHeight="1" spans="1:4">
      <c r="A35" s="220" t="s">
        <v>46</v>
      </c>
      <c r="B35" s="23">
        <v>180373.82</v>
      </c>
      <c r="C35" s="177" t="s">
        <v>47</v>
      </c>
      <c r="D35" s="23">
        <v>38023</v>
      </c>
    </row>
    <row r="36" ht="18.75" customHeight="1" spans="1:4">
      <c r="A36" s="220" t="s">
        <v>48</v>
      </c>
      <c r="B36" s="23"/>
      <c r="C36" s="177" t="s">
        <v>48</v>
      </c>
      <c r="D36" s="23"/>
    </row>
    <row r="37" ht="18.75" customHeight="1" spans="1:4">
      <c r="A37" s="220" t="s">
        <v>49</v>
      </c>
      <c r="B37" s="23">
        <f>B35-B36</f>
        <v>180373.82</v>
      </c>
      <c r="C37" s="177" t="s">
        <v>50</v>
      </c>
      <c r="D37" s="23">
        <v>38023</v>
      </c>
    </row>
    <row r="38" ht="18.75" customHeight="1" spans="1:4">
      <c r="A38" s="221" t="s">
        <v>51</v>
      </c>
      <c r="B38" s="178">
        <f t="shared" ref="B38:D38" si="1">B34+B35</f>
        <v>14679701.73</v>
      </c>
      <c r="C38" s="173" t="s">
        <v>52</v>
      </c>
      <c r="D38" s="178">
        <f t="shared" si="1"/>
        <v>14679701.73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11"/>
  <sheetViews>
    <sheetView showZeros="0" workbookViewId="0">
      <selection activeCell="C20" sqref="C20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53.5714285714286" customWidth="1"/>
    <col min="4" max="6" width="28.5714285714286" customWidth="1"/>
  </cols>
  <sheetData>
    <row r="1" ht="15.75" customHeight="1" spans="1:6">
      <c r="A1" s="98">
        <v>1</v>
      </c>
      <c r="B1" s="99">
        <v>0</v>
      </c>
      <c r="C1" s="98">
        <v>1</v>
      </c>
      <c r="D1" s="100"/>
      <c r="E1" s="100"/>
      <c r="F1" s="32" t="s">
        <v>348</v>
      </c>
    </row>
    <row r="2" ht="36.75" customHeight="1" spans="1:6">
      <c r="A2" s="101" t="str">
        <f>"2025"&amp;"年部门政府性基金预算支出预算表"</f>
        <v>2025年部门政府性基金预算支出预算表</v>
      </c>
      <c r="B2" s="102" t="s">
        <v>349</v>
      </c>
      <c r="C2" s="103"/>
      <c r="D2" s="104"/>
      <c r="E2" s="104"/>
      <c r="F2" s="104"/>
    </row>
    <row r="3" ht="18.75" customHeight="1" spans="1:6">
      <c r="A3" s="6" t="str">
        <f>"单位名称："&amp;"永德县亚练乡卫生院"</f>
        <v>单位名称：永德县亚练乡卫生院</v>
      </c>
      <c r="B3" s="6" t="s">
        <v>350</v>
      </c>
      <c r="C3" s="98"/>
      <c r="D3" s="100"/>
      <c r="E3" s="100"/>
      <c r="F3" s="32" t="s">
        <v>1</v>
      </c>
    </row>
    <row r="4" ht="18.75" customHeight="1" spans="1:6">
      <c r="A4" s="105" t="s">
        <v>188</v>
      </c>
      <c r="B4" s="106" t="s">
        <v>73</v>
      </c>
      <c r="C4" s="107" t="s">
        <v>74</v>
      </c>
      <c r="D4" s="12" t="s">
        <v>351</v>
      </c>
      <c r="E4" s="12"/>
      <c r="F4" s="13"/>
    </row>
    <row r="5" ht="18.75" customHeight="1" spans="1:6">
      <c r="A5" s="108"/>
      <c r="B5" s="109"/>
      <c r="C5" s="110"/>
      <c r="D5" s="92" t="s">
        <v>56</v>
      </c>
      <c r="E5" s="92" t="s">
        <v>75</v>
      </c>
      <c r="F5" s="92" t="s">
        <v>76</v>
      </c>
    </row>
    <row r="6" ht="18.75" customHeight="1" spans="1:6">
      <c r="A6" s="111">
        <v>1</v>
      </c>
      <c r="B6" s="112" t="s">
        <v>169</v>
      </c>
      <c r="C6" s="113">
        <v>3</v>
      </c>
      <c r="D6" s="114">
        <v>4</v>
      </c>
      <c r="E6" s="114">
        <v>5</v>
      </c>
      <c r="F6" s="114">
        <v>6</v>
      </c>
    </row>
    <row r="7" ht="18.75" customHeight="1" spans="1:6">
      <c r="A7" s="115"/>
      <c r="B7" s="80"/>
      <c r="C7" s="80"/>
      <c r="D7" s="23"/>
      <c r="E7" s="23"/>
      <c r="F7" s="23"/>
    </row>
    <row r="8" ht="18.75" customHeight="1" spans="1:6">
      <c r="A8" s="115"/>
      <c r="B8" s="80"/>
      <c r="C8" s="80"/>
      <c r="D8" s="23"/>
      <c r="E8" s="23"/>
      <c r="F8" s="23"/>
    </row>
    <row r="9" ht="18.75" customHeight="1" spans="1:6">
      <c r="A9" s="116" t="s">
        <v>56</v>
      </c>
      <c r="B9" s="117"/>
      <c r="C9" s="24"/>
      <c r="D9" s="23"/>
      <c r="E9" s="23"/>
      <c r="F9" s="23"/>
    </row>
    <row r="11" ht="24" customHeight="1" spans="1:6">
      <c r="A11" s="25" t="s">
        <v>352</v>
      </c>
      <c r="B11" s="25"/>
      <c r="C11" s="25"/>
      <c r="D11" s="25"/>
      <c r="E11" s="25"/>
      <c r="F11" s="25"/>
    </row>
  </sheetData>
  <mergeCells count="8">
    <mergeCell ref="A2:F2"/>
    <mergeCell ref="A3:C3"/>
    <mergeCell ref="D4:F4"/>
    <mergeCell ref="A9:C9"/>
    <mergeCell ref="A11:F11"/>
    <mergeCell ref="A4:A5"/>
    <mergeCell ref="B4:B5"/>
    <mergeCell ref="C4:C5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18"/>
  <sheetViews>
    <sheetView showZeros="0" workbookViewId="0">
      <selection activeCell="D49" sqref="D49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ht="15.75" customHeight="1" spans="1:17">
      <c r="A1" s="2"/>
      <c r="B1" s="2"/>
      <c r="C1" s="2"/>
      <c r="D1" s="2"/>
      <c r="E1" s="2"/>
      <c r="F1" s="2"/>
      <c r="G1" s="2"/>
      <c r="H1" s="2"/>
      <c r="I1" s="2"/>
      <c r="J1" s="2"/>
      <c r="O1" s="31"/>
      <c r="P1" s="31"/>
      <c r="Q1" s="32" t="s">
        <v>353</v>
      </c>
    </row>
    <row r="2" ht="35.25" customHeight="1" spans="1:17">
      <c r="A2" s="33" t="str">
        <f>"2025"&amp;"年部门政府采购预算表"</f>
        <v>2025年部门政府采购预算表</v>
      </c>
      <c r="B2" s="5"/>
      <c r="C2" s="5"/>
      <c r="D2" s="5"/>
      <c r="E2" s="5"/>
      <c r="F2" s="5"/>
      <c r="G2" s="5"/>
      <c r="H2" s="5"/>
      <c r="I2" s="5"/>
      <c r="J2" s="5"/>
      <c r="K2" s="67"/>
      <c r="L2" s="5"/>
      <c r="M2" s="5"/>
      <c r="N2" s="5"/>
      <c r="O2" s="67"/>
      <c r="P2" s="67"/>
      <c r="Q2" s="5"/>
    </row>
    <row r="3" ht="18.75" customHeight="1" spans="1:17">
      <c r="A3" s="34" t="str">
        <f>"单位名称："&amp;"永德县亚练乡卫生院"</f>
        <v>单位名称：永德县亚练乡卫生院</v>
      </c>
      <c r="B3" s="8"/>
      <c r="C3" s="8"/>
      <c r="D3" s="8"/>
      <c r="E3" s="8"/>
      <c r="F3" s="8"/>
      <c r="G3" s="8"/>
      <c r="H3" s="8"/>
      <c r="I3" s="8"/>
      <c r="J3" s="8"/>
      <c r="O3" s="85"/>
      <c r="P3" s="85"/>
      <c r="Q3" s="32" t="s">
        <v>175</v>
      </c>
    </row>
    <row r="4" ht="18.75" customHeight="1" spans="1:17">
      <c r="A4" s="10" t="s">
        <v>354</v>
      </c>
      <c r="B4" s="70" t="s">
        <v>355</v>
      </c>
      <c r="C4" s="70" t="s">
        <v>356</v>
      </c>
      <c r="D4" s="70" t="s">
        <v>357</v>
      </c>
      <c r="E4" s="70" t="s">
        <v>358</v>
      </c>
      <c r="F4" s="70" t="s">
        <v>359</v>
      </c>
      <c r="G4" s="38" t="s">
        <v>195</v>
      </c>
      <c r="H4" s="38"/>
      <c r="I4" s="38"/>
      <c r="J4" s="38"/>
      <c r="K4" s="72"/>
      <c r="L4" s="38"/>
      <c r="M4" s="38"/>
      <c r="N4" s="38"/>
      <c r="O4" s="87"/>
      <c r="P4" s="72"/>
      <c r="Q4" s="39"/>
    </row>
    <row r="5" ht="18.75" customHeight="1" spans="1:17">
      <c r="A5" s="15"/>
      <c r="B5" s="73"/>
      <c r="C5" s="73"/>
      <c r="D5" s="73"/>
      <c r="E5" s="73"/>
      <c r="F5" s="73"/>
      <c r="G5" s="73" t="s">
        <v>56</v>
      </c>
      <c r="H5" s="73" t="s">
        <v>59</v>
      </c>
      <c r="I5" s="73" t="s">
        <v>360</v>
      </c>
      <c r="J5" s="73" t="s">
        <v>361</v>
      </c>
      <c r="K5" s="95" t="s">
        <v>362</v>
      </c>
      <c r="L5" s="88" t="s">
        <v>78</v>
      </c>
      <c r="M5" s="88"/>
      <c r="N5" s="88"/>
      <c r="O5" s="96"/>
      <c r="P5" s="97"/>
      <c r="Q5" s="75"/>
    </row>
    <row r="6" ht="27" customHeight="1" spans="1:17">
      <c r="A6" s="17"/>
      <c r="B6" s="75"/>
      <c r="C6" s="75"/>
      <c r="D6" s="75"/>
      <c r="E6" s="75"/>
      <c r="F6" s="75"/>
      <c r="G6" s="75"/>
      <c r="H6" s="75" t="s">
        <v>58</v>
      </c>
      <c r="I6" s="75"/>
      <c r="J6" s="75"/>
      <c r="K6" s="76"/>
      <c r="L6" s="75" t="s">
        <v>58</v>
      </c>
      <c r="M6" s="75" t="s">
        <v>65</v>
      </c>
      <c r="N6" s="75" t="s">
        <v>203</v>
      </c>
      <c r="O6" s="91" t="s">
        <v>67</v>
      </c>
      <c r="P6" s="76" t="s">
        <v>68</v>
      </c>
      <c r="Q6" s="75" t="s">
        <v>69</v>
      </c>
    </row>
    <row r="7" ht="18.75" customHeight="1" spans="1:17">
      <c r="A7" s="28">
        <v>1</v>
      </c>
      <c r="B7" s="92">
        <v>2</v>
      </c>
      <c r="C7" s="92">
        <v>3</v>
      </c>
      <c r="D7" s="28">
        <v>4</v>
      </c>
      <c r="E7" s="92">
        <v>5</v>
      </c>
      <c r="F7" s="92">
        <v>6</v>
      </c>
      <c r="G7" s="28">
        <v>7</v>
      </c>
      <c r="H7" s="92">
        <v>8</v>
      </c>
      <c r="I7" s="92">
        <v>9</v>
      </c>
      <c r="J7" s="28">
        <v>10</v>
      </c>
      <c r="K7" s="92">
        <v>11</v>
      </c>
      <c r="L7" s="92">
        <v>12</v>
      </c>
      <c r="M7" s="28">
        <v>13</v>
      </c>
      <c r="N7" s="92">
        <v>14</v>
      </c>
      <c r="O7" s="92">
        <v>15</v>
      </c>
      <c r="P7" s="28">
        <v>16</v>
      </c>
      <c r="Q7" s="92">
        <v>17</v>
      </c>
    </row>
    <row r="8" ht="18.75" customHeight="1" spans="1:17">
      <c r="A8" s="78" t="s">
        <v>71</v>
      </c>
      <c r="B8" s="79"/>
      <c r="C8" s="79"/>
      <c r="D8" s="79"/>
      <c r="E8" s="93"/>
      <c r="F8" s="23">
        <v>441900</v>
      </c>
      <c r="G8" s="23">
        <v>441900</v>
      </c>
      <c r="H8" s="23"/>
      <c r="I8" s="23"/>
      <c r="J8" s="23"/>
      <c r="K8" s="23"/>
      <c r="L8" s="23">
        <v>441900</v>
      </c>
      <c r="M8" s="23">
        <v>441900</v>
      </c>
      <c r="N8" s="23"/>
      <c r="O8" s="23"/>
      <c r="P8" s="23"/>
      <c r="Q8" s="23"/>
    </row>
    <row r="9" ht="18.75" customHeight="1" spans="1:17">
      <c r="A9" s="226" t="s">
        <v>268</v>
      </c>
      <c r="B9" s="79" t="s">
        <v>336</v>
      </c>
      <c r="C9" s="79" t="s">
        <v>363</v>
      </c>
      <c r="D9" s="79" t="s">
        <v>338</v>
      </c>
      <c r="E9" s="93">
        <v>10</v>
      </c>
      <c r="F9" s="23">
        <v>70000</v>
      </c>
      <c r="G9" s="23">
        <v>70000</v>
      </c>
      <c r="H9" s="23"/>
      <c r="I9" s="23"/>
      <c r="J9" s="23"/>
      <c r="K9" s="23"/>
      <c r="L9" s="23">
        <v>70000</v>
      </c>
      <c r="M9" s="23">
        <v>70000</v>
      </c>
      <c r="N9" s="23"/>
      <c r="O9" s="23"/>
      <c r="P9" s="23"/>
      <c r="Q9" s="23"/>
    </row>
    <row r="10" ht="18.75" customHeight="1" spans="1:17">
      <c r="A10" s="226" t="s">
        <v>268</v>
      </c>
      <c r="B10" s="79" t="s">
        <v>364</v>
      </c>
      <c r="C10" s="79" t="s">
        <v>365</v>
      </c>
      <c r="D10" s="79" t="s">
        <v>366</v>
      </c>
      <c r="E10" s="93">
        <v>305</v>
      </c>
      <c r="F10" s="23">
        <v>54900</v>
      </c>
      <c r="G10" s="23">
        <v>54900</v>
      </c>
      <c r="H10" s="23"/>
      <c r="I10" s="23"/>
      <c r="J10" s="23"/>
      <c r="K10" s="23"/>
      <c r="L10" s="23">
        <v>54900</v>
      </c>
      <c r="M10" s="23">
        <v>54900</v>
      </c>
      <c r="N10" s="23"/>
      <c r="O10" s="23"/>
      <c r="P10" s="23"/>
      <c r="Q10" s="23"/>
    </row>
    <row r="11" ht="18.75" customHeight="1" spans="1:17">
      <c r="A11" s="226" t="s">
        <v>268</v>
      </c>
      <c r="B11" s="79" t="s">
        <v>367</v>
      </c>
      <c r="C11" s="79" t="s">
        <v>368</v>
      </c>
      <c r="D11" s="79" t="s">
        <v>369</v>
      </c>
      <c r="E11" s="93">
        <v>2</v>
      </c>
      <c r="F11" s="23">
        <v>20000</v>
      </c>
      <c r="G11" s="23">
        <v>20000</v>
      </c>
      <c r="H11" s="23"/>
      <c r="I11" s="23"/>
      <c r="J11" s="23"/>
      <c r="K11" s="23"/>
      <c r="L11" s="23">
        <v>20000</v>
      </c>
      <c r="M11" s="23">
        <v>20000</v>
      </c>
      <c r="N11" s="23"/>
      <c r="O11" s="23"/>
      <c r="P11" s="23"/>
      <c r="Q11" s="23"/>
    </row>
    <row r="12" ht="18.75" customHeight="1" spans="1:17">
      <c r="A12" s="226" t="s">
        <v>268</v>
      </c>
      <c r="B12" s="79" t="s">
        <v>370</v>
      </c>
      <c r="C12" s="79" t="s">
        <v>371</v>
      </c>
      <c r="D12" s="79" t="s">
        <v>372</v>
      </c>
      <c r="E12" s="93">
        <v>1</v>
      </c>
      <c r="F12" s="23">
        <v>50000</v>
      </c>
      <c r="G12" s="23">
        <v>50000</v>
      </c>
      <c r="H12" s="23"/>
      <c r="I12" s="23"/>
      <c r="J12" s="23"/>
      <c r="K12" s="23"/>
      <c r="L12" s="23">
        <v>50000</v>
      </c>
      <c r="M12" s="23">
        <v>50000</v>
      </c>
      <c r="N12" s="23"/>
      <c r="O12" s="23"/>
      <c r="P12" s="23"/>
      <c r="Q12" s="23"/>
    </row>
    <row r="13" ht="18.75" customHeight="1" spans="1:17">
      <c r="A13" s="226" t="s">
        <v>268</v>
      </c>
      <c r="B13" s="79" t="s">
        <v>373</v>
      </c>
      <c r="C13" s="79" t="s">
        <v>374</v>
      </c>
      <c r="D13" s="79" t="s">
        <v>375</v>
      </c>
      <c r="E13" s="93">
        <v>30</v>
      </c>
      <c r="F13" s="23">
        <v>27000</v>
      </c>
      <c r="G13" s="23">
        <v>27000</v>
      </c>
      <c r="H13" s="23"/>
      <c r="I13" s="23"/>
      <c r="J13" s="23"/>
      <c r="K13" s="23"/>
      <c r="L13" s="23">
        <v>27000</v>
      </c>
      <c r="M13" s="23">
        <v>27000</v>
      </c>
      <c r="N13" s="23"/>
      <c r="O13" s="23"/>
      <c r="P13" s="23"/>
      <c r="Q13" s="23"/>
    </row>
    <row r="14" ht="18.75" customHeight="1" spans="1:17">
      <c r="A14" s="226" t="s">
        <v>268</v>
      </c>
      <c r="B14" s="79" t="s">
        <v>376</v>
      </c>
      <c r="C14" s="79" t="s">
        <v>377</v>
      </c>
      <c r="D14" s="79" t="s">
        <v>372</v>
      </c>
      <c r="E14" s="93">
        <v>1</v>
      </c>
      <c r="F14" s="23">
        <v>10000</v>
      </c>
      <c r="G14" s="23">
        <v>10000</v>
      </c>
      <c r="H14" s="23"/>
      <c r="I14" s="23"/>
      <c r="J14" s="23"/>
      <c r="K14" s="23"/>
      <c r="L14" s="23">
        <v>10000</v>
      </c>
      <c r="M14" s="23">
        <v>10000</v>
      </c>
      <c r="N14" s="23"/>
      <c r="O14" s="23"/>
      <c r="P14" s="23"/>
      <c r="Q14" s="23"/>
    </row>
    <row r="15" ht="18.75" customHeight="1" spans="1:17">
      <c r="A15" s="226" t="s">
        <v>268</v>
      </c>
      <c r="B15" s="79" t="s">
        <v>378</v>
      </c>
      <c r="C15" s="79" t="s">
        <v>379</v>
      </c>
      <c r="D15" s="79" t="s">
        <v>369</v>
      </c>
      <c r="E15" s="93">
        <v>2</v>
      </c>
      <c r="F15" s="23">
        <v>100000</v>
      </c>
      <c r="G15" s="23">
        <v>100000</v>
      </c>
      <c r="H15" s="23"/>
      <c r="I15" s="23"/>
      <c r="J15" s="23"/>
      <c r="K15" s="23"/>
      <c r="L15" s="23">
        <v>100000</v>
      </c>
      <c r="M15" s="23">
        <v>100000</v>
      </c>
      <c r="N15" s="23"/>
      <c r="O15" s="23"/>
      <c r="P15" s="23"/>
      <c r="Q15" s="23"/>
    </row>
    <row r="16" ht="18.75" customHeight="1" spans="1:17">
      <c r="A16" s="226" t="s">
        <v>268</v>
      </c>
      <c r="B16" s="79" t="s">
        <v>380</v>
      </c>
      <c r="C16" s="79" t="s">
        <v>381</v>
      </c>
      <c r="D16" s="79" t="s">
        <v>338</v>
      </c>
      <c r="E16" s="93">
        <v>15</v>
      </c>
      <c r="F16" s="23">
        <v>90000</v>
      </c>
      <c r="G16" s="23">
        <v>90000</v>
      </c>
      <c r="H16" s="23"/>
      <c r="I16" s="23"/>
      <c r="J16" s="23"/>
      <c r="K16" s="23"/>
      <c r="L16" s="23">
        <v>90000</v>
      </c>
      <c r="M16" s="23">
        <v>90000</v>
      </c>
      <c r="N16" s="23"/>
      <c r="O16" s="23"/>
      <c r="P16" s="23"/>
      <c r="Q16" s="23"/>
    </row>
    <row r="17" ht="18.75" customHeight="1" spans="1:17">
      <c r="A17" s="226" t="s">
        <v>268</v>
      </c>
      <c r="B17" s="79" t="s">
        <v>382</v>
      </c>
      <c r="C17" s="79" t="s">
        <v>383</v>
      </c>
      <c r="D17" s="79" t="s">
        <v>384</v>
      </c>
      <c r="E17" s="93">
        <v>1</v>
      </c>
      <c r="F17" s="23">
        <v>20000</v>
      </c>
      <c r="G17" s="23">
        <v>20000</v>
      </c>
      <c r="H17" s="23"/>
      <c r="I17" s="23"/>
      <c r="J17" s="23"/>
      <c r="K17" s="23"/>
      <c r="L17" s="23">
        <v>20000</v>
      </c>
      <c r="M17" s="23">
        <v>20000</v>
      </c>
      <c r="N17" s="23"/>
      <c r="O17" s="23"/>
      <c r="P17" s="23"/>
      <c r="Q17" s="23"/>
    </row>
    <row r="18" ht="18.75" customHeight="1" spans="1:17">
      <c r="A18" s="81" t="s">
        <v>56</v>
      </c>
      <c r="B18" s="24"/>
      <c r="C18" s="24"/>
      <c r="D18" s="24"/>
      <c r="E18" s="24"/>
      <c r="F18" s="23">
        <v>441900</v>
      </c>
      <c r="G18" s="23">
        <v>441900</v>
      </c>
      <c r="H18" s="23"/>
      <c r="I18" s="23"/>
      <c r="J18" s="23"/>
      <c r="K18" s="23"/>
      <c r="L18" s="23">
        <v>441900</v>
      </c>
      <c r="M18" s="23">
        <v>441900</v>
      </c>
      <c r="N18" s="23"/>
      <c r="O18" s="23"/>
      <c r="P18" s="23"/>
      <c r="Q18" s="23"/>
    </row>
  </sheetData>
  <mergeCells count="16">
    <mergeCell ref="A2:Q2"/>
    <mergeCell ref="A3:F3"/>
    <mergeCell ref="G4:Q4"/>
    <mergeCell ref="L5:Q5"/>
    <mergeCell ref="A18:E18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N12"/>
  <sheetViews>
    <sheetView showZeros="0" workbookViewId="0">
      <selection activeCell="F28" sqref="F28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ht="13.5" customHeight="1" spans="1:14">
      <c r="A1" s="63"/>
      <c r="B1" s="63"/>
      <c r="C1" s="64"/>
      <c r="D1" s="63"/>
      <c r="E1" s="63"/>
      <c r="F1" s="63"/>
      <c r="G1" s="63"/>
      <c r="H1" s="65"/>
      <c r="I1" s="57"/>
      <c r="J1" s="57"/>
      <c r="K1" s="57"/>
      <c r="L1" s="31"/>
      <c r="M1" s="83"/>
      <c r="N1" s="84" t="s">
        <v>385</v>
      </c>
    </row>
    <row r="2" ht="34.5" customHeight="1" spans="1:14">
      <c r="A2" s="33" t="str">
        <f>"2025"&amp;"年部门政府购买服务预算表"</f>
        <v>2025年部门政府购买服务预算表</v>
      </c>
      <c r="B2" s="66"/>
      <c r="C2" s="67"/>
      <c r="D2" s="66"/>
      <c r="E2" s="66"/>
      <c r="F2" s="66"/>
      <c r="G2" s="66"/>
      <c r="H2" s="68"/>
      <c r="I2" s="66"/>
      <c r="J2" s="66"/>
      <c r="K2" s="66"/>
      <c r="L2" s="67"/>
      <c r="M2" s="68"/>
      <c r="N2" s="66"/>
    </row>
    <row r="3" ht="18.75" customHeight="1" spans="1:14">
      <c r="A3" s="54" t="str">
        <f>"单位名称："&amp;"永德县亚练乡卫生院"</f>
        <v>单位名称：永德县亚练乡卫生院</v>
      </c>
      <c r="B3" s="55"/>
      <c r="C3" s="69"/>
      <c r="D3" s="55"/>
      <c r="E3" s="55"/>
      <c r="F3" s="55"/>
      <c r="G3" s="55"/>
      <c r="H3" s="65"/>
      <c r="I3" s="57"/>
      <c r="J3" s="57"/>
      <c r="K3" s="57"/>
      <c r="L3" s="85"/>
      <c r="M3" s="86"/>
      <c r="N3" s="84" t="s">
        <v>175</v>
      </c>
    </row>
    <row r="4" ht="18.75" customHeight="1" spans="1:14">
      <c r="A4" s="10" t="s">
        <v>354</v>
      </c>
      <c r="B4" s="70" t="s">
        <v>386</v>
      </c>
      <c r="C4" s="71" t="s">
        <v>387</v>
      </c>
      <c r="D4" s="38" t="s">
        <v>195</v>
      </c>
      <c r="E4" s="38"/>
      <c r="F4" s="38"/>
      <c r="G4" s="38"/>
      <c r="H4" s="72"/>
      <c r="I4" s="38"/>
      <c r="J4" s="38"/>
      <c r="K4" s="38"/>
      <c r="L4" s="87"/>
      <c r="M4" s="72"/>
      <c r="N4" s="39"/>
    </row>
    <row r="5" ht="18.75" customHeight="1" spans="1:14">
      <c r="A5" s="15"/>
      <c r="B5" s="73"/>
      <c r="C5" s="74"/>
      <c r="D5" s="73" t="s">
        <v>56</v>
      </c>
      <c r="E5" s="73" t="s">
        <v>59</v>
      </c>
      <c r="F5" s="73" t="s">
        <v>388</v>
      </c>
      <c r="G5" s="73" t="s">
        <v>361</v>
      </c>
      <c r="H5" s="74" t="s">
        <v>362</v>
      </c>
      <c r="I5" s="88" t="s">
        <v>78</v>
      </c>
      <c r="J5" s="88"/>
      <c r="K5" s="88"/>
      <c r="L5" s="89"/>
      <c r="M5" s="90"/>
      <c r="N5" s="75"/>
    </row>
    <row r="6" ht="27" customHeight="1" spans="1:14">
      <c r="A6" s="17"/>
      <c r="B6" s="75"/>
      <c r="C6" s="76"/>
      <c r="D6" s="75"/>
      <c r="E6" s="75"/>
      <c r="F6" s="75"/>
      <c r="G6" s="75"/>
      <c r="H6" s="76"/>
      <c r="I6" s="75" t="s">
        <v>58</v>
      </c>
      <c r="J6" s="75" t="s">
        <v>65</v>
      </c>
      <c r="K6" s="75" t="s">
        <v>203</v>
      </c>
      <c r="L6" s="91" t="s">
        <v>67</v>
      </c>
      <c r="M6" s="76" t="s">
        <v>68</v>
      </c>
      <c r="N6" s="75" t="s">
        <v>69</v>
      </c>
    </row>
    <row r="7" ht="18.75" customHeight="1" spans="1:14">
      <c r="A7" s="77">
        <v>1</v>
      </c>
      <c r="B7" s="77">
        <v>2</v>
      </c>
      <c r="C7" s="77">
        <v>3</v>
      </c>
      <c r="D7" s="77">
        <v>4</v>
      </c>
      <c r="E7" s="77">
        <v>5</v>
      </c>
      <c r="F7" s="77">
        <v>6</v>
      </c>
      <c r="G7" s="77">
        <v>7</v>
      </c>
      <c r="H7" s="77">
        <v>8</v>
      </c>
      <c r="I7" s="77">
        <v>9</v>
      </c>
      <c r="J7" s="77">
        <v>10</v>
      </c>
      <c r="K7" s="77">
        <v>11</v>
      </c>
      <c r="L7" s="77">
        <v>12</v>
      </c>
      <c r="M7" s="77">
        <v>13</v>
      </c>
      <c r="N7" s="77">
        <v>14</v>
      </c>
    </row>
    <row r="8" ht="18.75" customHeight="1" spans="1:14">
      <c r="A8" s="78"/>
      <c r="B8" s="79"/>
      <c r="C8" s="80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78"/>
      <c r="B9" s="79"/>
      <c r="C9" s="80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18.75" customHeight="1" spans="1:14">
      <c r="A10" s="81" t="s">
        <v>56</v>
      </c>
      <c r="B10" s="24"/>
      <c r="C10" s="82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2" ht="23" customHeight="1" spans="1:14">
      <c r="A12" s="25" t="s">
        <v>389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</row>
  </sheetData>
  <mergeCells count="14">
    <mergeCell ref="A2:N2"/>
    <mergeCell ref="A3:C3"/>
    <mergeCell ref="D4:N4"/>
    <mergeCell ref="I5:N5"/>
    <mergeCell ref="A10:C10"/>
    <mergeCell ref="A12:N12"/>
    <mergeCell ref="A4:A6"/>
    <mergeCell ref="B4:B6"/>
    <mergeCell ref="C4:C6"/>
    <mergeCell ref="D5:D6"/>
    <mergeCell ref="E5:E6"/>
    <mergeCell ref="F5:F6"/>
    <mergeCell ref="G5:G6"/>
    <mergeCell ref="H5:H6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8"/>
  <sheetViews>
    <sheetView showZeros="0" workbookViewId="0">
      <selection activeCell="A8" sqref="A8:H8"/>
    </sheetView>
  </sheetViews>
  <sheetFormatPr defaultColWidth="9.14285714285714" defaultRowHeight="14.25" customHeight="1" outlineLevelRow="7"/>
  <cols>
    <col min="1" max="1" width="37.7142857142857" customWidth="1"/>
    <col min="2" max="4" width="22.847619047619" customWidth="1"/>
    <col min="5" max="8" width="20.847619047619" customWidth="1"/>
  </cols>
  <sheetData>
    <row r="1" ht="13.5" customHeight="1" spans="1:8">
      <c r="A1" s="2"/>
      <c r="B1" s="2"/>
      <c r="C1" s="2"/>
      <c r="D1" s="52"/>
      <c r="H1" s="31" t="s">
        <v>390</v>
      </c>
    </row>
    <row r="2" ht="27.75" customHeight="1" spans="1:8">
      <c r="A2" s="53" t="str">
        <f>"2025"&amp;"年县对下转移支付预算表"</f>
        <v>2025年县对下转移支付预算表</v>
      </c>
      <c r="B2" s="5"/>
      <c r="C2" s="5"/>
      <c r="D2" s="5"/>
      <c r="E2" s="5"/>
      <c r="F2" s="5"/>
      <c r="G2" s="5"/>
      <c r="H2" s="5"/>
    </row>
    <row r="3" ht="18.75" customHeight="1" spans="1:8">
      <c r="A3" s="54" t="str">
        <f>"单位名称："&amp;"永德县亚练乡卫生院"</f>
        <v>单位名称：永德县亚练乡卫生院</v>
      </c>
      <c r="B3" s="55"/>
      <c r="C3" s="55"/>
      <c r="D3" s="56"/>
      <c r="E3" s="57"/>
      <c r="F3" s="57"/>
      <c r="G3" s="57"/>
      <c r="H3" s="31" t="s">
        <v>175</v>
      </c>
    </row>
    <row r="4" ht="18.75" customHeight="1" spans="1:8">
      <c r="A4" s="26" t="s">
        <v>391</v>
      </c>
      <c r="B4" s="11" t="s">
        <v>195</v>
      </c>
      <c r="C4" s="12"/>
      <c r="D4" s="12"/>
      <c r="E4" s="11" t="s">
        <v>392</v>
      </c>
      <c r="F4" s="12"/>
      <c r="G4" s="12"/>
      <c r="H4" s="13"/>
    </row>
    <row r="5" ht="18.75" customHeight="1" spans="1:8">
      <c r="A5" s="28"/>
      <c r="B5" s="27" t="s">
        <v>56</v>
      </c>
      <c r="C5" s="10" t="s">
        <v>59</v>
      </c>
      <c r="D5" s="58" t="s">
        <v>388</v>
      </c>
      <c r="E5" s="59" t="s">
        <v>393</v>
      </c>
      <c r="F5" s="59" t="s">
        <v>393</v>
      </c>
      <c r="G5" s="59" t="s">
        <v>393</v>
      </c>
      <c r="H5" s="60" t="s">
        <v>393</v>
      </c>
    </row>
    <row r="6" ht="18.75" customHeight="1" spans="1:8">
      <c r="A6" s="59">
        <v>1</v>
      </c>
      <c r="B6" s="59">
        <v>2</v>
      </c>
      <c r="C6" s="59">
        <v>3</v>
      </c>
      <c r="D6" s="61">
        <v>4</v>
      </c>
      <c r="E6" s="59">
        <v>5</v>
      </c>
      <c r="F6" s="59">
        <v>6</v>
      </c>
      <c r="G6" s="59">
        <v>7</v>
      </c>
      <c r="H6" s="59">
        <v>8</v>
      </c>
    </row>
    <row r="8" ht="24" customHeight="1" spans="1:9">
      <c r="A8" s="25" t="s">
        <v>394</v>
      </c>
      <c r="B8" s="25"/>
      <c r="C8" s="25"/>
      <c r="D8" s="25"/>
      <c r="E8" s="25"/>
      <c r="F8" s="25"/>
      <c r="G8" s="25"/>
      <c r="H8" s="25"/>
      <c r="I8" s="62"/>
    </row>
  </sheetData>
  <mergeCells count="6">
    <mergeCell ref="A2:H2"/>
    <mergeCell ref="A3:G3"/>
    <mergeCell ref="B4:D4"/>
    <mergeCell ref="E4:H4"/>
    <mergeCell ref="A8:H8"/>
    <mergeCell ref="A4:A5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7"/>
  <sheetViews>
    <sheetView showZeros="0" workbookViewId="0">
      <selection activeCell="A15" sqref="A15"/>
    </sheetView>
  </sheetViews>
  <sheetFormatPr defaultColWidth="9.14285714285714" defaultRowHeight="12" customHeight="1" outlineLevelRow="6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ht="19.5" customHeight="1" spans="10:10">
      <c r="J1" s="31" t="s">
        <v>395</v>
      </c>
    </row>
    <row r="2" ht="36" customHeight="1" spans="1:10">
      <c r="A2" s="4" t="str">
        <f>"2025"&amp;"年县对下转移支付绩效目标表"</f>
        <v>2025年县对下转移支付绩效目标表</v>
      </c>
      <c r="B2" s="5"/>
      <c r="C2" s="5"/>
      <c r="D2" s="5"/>
      <c r="E2" s="5"/>
      <c r="F2" s="47"/>
      <c r="G2" s="5"/>
      <c r="H2" s="47"/>
      <c r="I2" s="47"/>
      <c r="J2" s="5"/>
    </row>
    <row r="3" ht="18.75" customHeight="1" spans="1:8">
      <c r="A3" s="48" t="str">
        <f>"单位名称："&amp;"永德县亚练乡卫生院"</f>
        <v>单位名称：永德县亚练乡卫生院</v>
      </c>
      <c r="B3" s="49"/>
      <c r="C3" s="49"/>
      <c r="D3" s="49"/>
      <c r="E3" s="49"/>
      <c r="F3" s="50"/>
      <c r="G3" s="49"/>
      <c r="H3" s="50"/>
    </row>
    <row r="4" ht="18.75" customHeight="1" spans="1:10">
      <c r="A4" s="40" t="s">
        <v>298</v>
      </c>
      <c r="B4" s="40" t="s">
        <v>299</v>
      </c>
      <c r="C4" s="40" t="s">
        <v>300</v>
      </c>
      <c r="D4" s="40" t="s">
        <v>301</v>
      </c>
      <c r="E4" s="40" t="s">
        <v>302</v>
      </c>
      <c r="F4" s="51" t="s">
        <v>303</v>
      </c>
      <c r="G4" s="40" t="s">
        <v>304</v>
      </c>
      <c r="H4" s="51" t="s">
        <v>305</v>
      </c>
      <c r="I4" s="51" t="s">
        <v>306</v>
      </c>
      <c r="J4" s="40" t="s">
        <v>307</v>
      </c>
    </row>
    <row r="5" ht="18.75" customHeight="1" spans="1:10">
      <c r="A5" s="40">
        <v>1</v>
      </c>
      <c r="B5" s="40">
        <v>2</v>
      </c>
      <c r="C5" s="40">
        <v>3</v>
      </c>
      <c r="D5" s="40">
        <v>4</v>
      </c>
      <c r="E5" s="40">
        <v>5</v>
      </c>
      <c r="F5" s="51">
        <v>6</v>
      </c>
      <c r="G5" s="40">
        <v>7</v>
      </c>
      <c r="H5" s="51">
        <v>8</v>
      </c>
      <c r="I5" s="51">
        <v>9</v>
      </c>
      <c r="J5" s="40">
        <v>10</v>
      </c>
    </row>
    <row r="7" ht="19" customHeight="1" spans="1:10">
      <c r="A7" s="25" t="s">
        <v>396</v>
      </c>
      <c r="B7" s="25"/>
      <c r="C7" s="25"/>
      <c r="D7" s="25"/>
      <c r="E7" s="25"/>
      <c r="F7" s="25"/>
      <c r="G7" s="25"/>
      <c r="H7" s="25"/>
      <c r="I7" s="25"/>
      <c r="J7" s="25"/>
    </row>
  </sheetData>
  <mergeCells count="3">
    <mergeCell ref="A2:J2"/>
    <mergeCell ref="A3:H3"/>
    <mergeCell ref="A7:J7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selection activeCell="A10" sqref="A10:H10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ht="14.25" customHeight="1" spans="8:8">
      <c r="H1" s="32" t="s">
        <v>397</v>
      </c>
    </row>
    <row r="2" ht="34.5" customHeight="1" spans="1:8">
      <c r="A2" s="33" t="str">
        <f>"2025"&amp;"年新增资产配置表"</f>
        <v>2025年新增资产配置表</v>
      </c>
      <c r="B2" s="5"/>
      <c r="C2" s="5"/>
      <c r="D2" s="5"/>
      <c r="E2" s="5"/>
      <c r="F2" s="5"/>
      <c r="G2" s="5"/>
      <c r="H2" s="5"/>
    </row>
    <row r="3" ht="18.75" customHeight="1" spans="1:8">
      <c r="A3" s="34" t="str">
        <f>"单位名称："&amp;"永德县亚练乡卫生院"</f>
        <v>单位名称：永德县亚练乡卫生院</v>
      </c>
      <c r="B3" s="7"/>
      <c r="C3" s="35"/>
      <c r="H3" s="36" t="s">
        <v>175</v>
      </c>
    </row>
    <row r="4" ht="18.75" customHeight="1" spans="1:8">
      <c r="A4" s="10" t="s">
        <v>188</v>
      </c>
      <c r="B4" s="10" t="s">
        <v>398</v>
      </c>
      <c r="C4" s="10" t="s">
        <v>399</v>
      </c>
      <c r="D4" s="10" t="s">
        <v>400</v>
      </c>
      <c r="E4" s="10" t="s">
        <v>401</v>
      </c>
      <c r="F4" s="37" t="s">
        <v>402</v>
      </c>
      <c r="G4" s="38"/>
      <c r="H4" s="39"/>
    </row>
    <row r="5" ht="18.75" customHeight="1" spans="1:8">
      <c r="A5" s="17"/>
      <c r="B5" s="17"/>
      <c r="C5" s="17"/>
      <c r="D5" s="17"/>
      <c r="E5" s="17"/>
      <c r="F5" s="40" t="s">
        <v>358</v>
      </c>
      <c r="G5" s="40" t="s">
        <v>403</v>
      </c>
      <c r="H5" s="40" t="s">
        <v>404</v>
      </c>
    </row>
    <row r="6" ht="18.75" customHeight="1" spans="1:8">
      <c r="A6" s="41">
        <v>1</v>
      </c>
      <c r="B6" s="41">
        <v>2</v>
      </c>
      <c r="C6" s="41">
        <v>3</v>
      </c>
      <c r="D6" s="41">
        <v>4</v>
      </c>
      <c r="E6" s="41">
        <v>5</v>
      </c>
      <c r="F6" s="41">
        <v>6</v>
      </c>
      <c r="G6" s="42">
        <v>7</v>
      </c>
      <c r="H6" s="41">
        <v>8</v>
      </c>
    </row>
    <row r="7" ht="18.75" customHeight="1" spans="1:8">
      <c r="A7" s="43"/>
      <c r="B7" s="43"/>
      <c r="C7" s="43"/>
      <c r="D7" s="43"/>
      <c r="E7" s="43"/>
      <c r="F7" s="44"/>
      <c r="G7" s="23"/>
      <c r="H7" s="23"/>
    </row>
    <row r="8" ht="18.75" customHeight="1" spans="1:8">
      <c r="A8" s="45" t="s">
        <v>56</v>
      </c>
      <c r="B8" s="46"/>
      <c r="C8" s="46"/>
      <c r="D8" s="46"/>
      <c r="E8" s="46"/>
      <c r="F8" s="44"/>
      <c r="G8" s="23"/>
      <c r="H8" s="23"/>
    </row>
    <row r="10" ht="25" customHeight="1" spans="1:8">
      <c r="A10" s="25" t="s">
        <v>405</v>
      </c>
      <c r="B10" s="25"/>
      <c r="C10" s="25"/>
      <c r="D10" s="25"/>
      <c r="E10" s="25"/>
      <c r="F10" s="25"/>
      <c r="G10" s="25"/>
      <c r="H10" s="25"/>
    </row>
  </sheetData>
  <mergeCells count="10">
    <mergeCell ref="A2:H2"/>
    <mergeCell ref="A3:C3"/>
    <mergeCell ref="F4:H4"/>
    <mergeCell ref="A8:E8"/>
    <mergeCell ref="A10:H10"/>
    <mergeCell ref="A4:A5"/>
    <mergeCell ref="B4:B5"/>
    <mergeCell ref="C4:C5"/>
    <mergeCell ref="D4:D5"/>
    <mergeCell ref="E4:E5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2"/>
  <sheetViews>
    <sheetView showZeros="0" workbookViewId="0">
      <selection activeCell="D22" sqref="D22"/>
    </sheetView>
  </sheetViews>
  <sheetFormatPr defaultColWidth="9.14285714285714" defaultRowHeight="14.25" customHeight="1"/>
  <cols>
    <col min="1" max="1" width="13.4190476190476" customWidth="1"/>
    <col min="2" max="2" width="41.0095238095238" customWidth="1"/>
    <col min="3" max="3" width="23.847619047619" customWidth="1"/>
    <col min="4" max="4" width="11.1428571428571" customWidth="1"/>
    <col min="5" max="5" width="33.4380952380952" customWidth="1"/>
    <col min="6" max="6" width="9.84761904761905" customWidth="1"/>
    <col min="7" max="7" width="17.7142857142857" customWidth="1"/>
    <col min="8" max="11" width="23.0095238095238" customWidth="1"/>
  </cols>
  <sheetData>
    <row r="1" ht="19.5" customHeight="1" spans="4:11">
      <c r="D1" s="1"/>
      <c r="E1" s="1"/>
      <c r="F1" s="1"/>
      <c r="G1" s="1"/>
      <c r="H1" s="2"/>
      <c r="I1" s="2"/>
      <c r="J1" s="2"/>
      <c r="K1" s="31" t="s">
        <v>406</v>
      </c>
    </row>
    <row r="2" ht="42.75" customHeight="1" spans="1:11">
      <c r="A2" s="4" t="str">
        <f>"2025"&amp;"年转移支付补助项目支出预算表"</f>
        <v>2025年转移支付补助项目支出预算表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8.75" customHeight="1" spans="1:11">
      <c r="A3" s="6" t="str">
        <f>"单位名称："&amp;"永德县亚练乡卫生院"</f>
        <v>单位名称：永德县亚练乡卫生院</v>
      </c>
      <c r="B3" s="7"/>
      <c r="C3" s="7"/>
      <c r="D3" s="7"/>
      <c r="E3" s="7"/>
      <c r="F3" s="7"/>
      <c r="G3" s="7"/>
      <c r="H3" s="8"/>
      <c r="I3" s="8"/>
      <c r="J3" s="8"/>
      <c r="K3" s="3" t="s">
        <v>175</v>
      </c>
    </row>
    <row r="4" ht="18.75" customHeight="1" spans="1:11">
      <c r="A4" s="9" t="s">
        <v>249</v>
      </c>
      <c r="B4" s="9" t="s">
        <v>190</v>
      </c>
      <c r="C4" s="9" t="s">
        <v>250</v>
      </c>
      <c r="D4" s="10" t="s">
        <v>191</v>
      </c>
      <c r="E4" s="10" t="s">
        <v>192</v>
      </c>
      <c r="F4" s="10" t="s">
        <v>251</v>
      </c>
      <c r="G4" s="10" t="s">
        <v>252</v>
      </c>
      <c r="H4" s="26" t="s">
        <v>56</v>
      </c>
      <c r="I4" s="11" t="s">
        <v>407</v>
      </c>
      <c r="J4" s="12"/>
      <c r="K4" s="13"/>
    </row>
    <row r="5" ht="18.75" customHeight="1" spans="1:11">
      <c r="A5" s="14"/>
      <c r="B5" s="14"/>
      <c r="C5" s="14"/>
      <c r="D5" s="15"/>
      <c r="E5" s="15"/>
      <c r="F5" s="15"/>
      <c r="G5" s="15"/>
      <c r="H5" s="27"/>
      <c r="I5" s="10" t="s">
        <v>59</v>
      </c>
      <c r="J5" s="10" t="s">
        <v>60</v>
      </c>
      <c r="K5" s="10" t="s">
        <v>61</v>
      </c>
    </row>
    <row r="6" ht="18.75" customHeight="1" spans="1:11">
      <c r="A6" s="16"/>
      <c r="B6" s="16"/>
      <c r="C6" s="16"/>
      <c r="D6" s="17"/>
      <c r="E6" s="17"/>
      <c r="F6" s="17"/>
      <c r="G6" s="17"/>
      <c r="H6" s="28"/>
      <c r="I6" s="17" t="s">
        <v>58</v>
      </c>
      <c r="J6" s="17"/>
      <c r="K6" s="17"/>
    </row>
    <row r="7" ht="18.75" customHeight="1" spans="1:11">
      <c r="A7" s="18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8">
        <v>8</v>
      </c>
      <c r="I7" s="18">
        <v>9</v>
      </c>
      <c r="J7" s="19">
        <v>10</v>
      </c>
      <c r="K7" s="19">
        <v>11</v>
      </c>
    </row>
    <row r="8" ht="18.75" customHeight="1" spans="1:11">
      <c r="A8" s="29"/>
      <c r="B8" s="20"/>
      <c r="C8" s="29"/>
      <c r="D8" s="29"/>
      <c r="E8" s="29"/>
      <c r="F8" s="29"/>
      <c r="G8" s="29"/>
      <c r="H8" s="23"/>
      <c r="I8" s="23"/>
      <c r="J8" s="23"/>
      <c r="K8" s="23"/>
    </row>
    <row r="9" ht="18.75" customHeight="1" spans="1:11">
      <c r="A9" s="20"/>
      <c r="B9" s="20"/>
      <c r="C9" s="20"/>
      <c r="D9" s="20"/>
      <c r="E9" s="20"/>
      <c r="F9" s="20"/>
      <c r="G9" s="20"/>
      <c r="H9" s="23"/>
      <c r="I9" s="23"/>
      <c r="J9" s="23"/>
      <c r="K9" s="23"/>
    </row>
    <row r="10" ht="18.75" customHeight="1" spans="1:11">
      <c r="A10" s="30" t="s">
        <v>56</v>
      </c>
      <c r="B10" s="30"/>
      <c r="C10" s="30"/>
      <c r="D10" s="30"/>
      <c r="E10" s="30"/>
      <c r="F10" s="30"/>
      <c r="G10" s="30"/>
      <c r="H10" s="23"/>
      <c r="I10" s="23"/>
      <c r="J10" s="23"/>
      <c r="K10" s="23"/>
    </row>
    <row r="12" ht="27" customHeight="1" spans="1:11">
      <c r="A12" s="25" t="s">
        <v>408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</row>
  </sheetData>
  <mergeCells count="16">
    <mergeCell ref="A2:K2"/>
    <mergeCell ref="A3:G3"/>
    <mergeCell ref="I4:K4"/>
    <mergeCell ref="A10:G10"/>
    <mergeCell ref="A12:K12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2"/>
  <sheetViews>
    <sheetView showZeros="0" workbookViewId="0">
      <selection activeCell="A12" sqref="A12:G12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16.3047619047619" customWidth="1"/>
    <col min="5" max="7" width="23.847619047619" customWidth="1"/>
  </cols>
  <sheetData>
    <row r="1" ht="18.75" customHeight="1" spans="4:7">
      <c r="D1" s="1"/>
      <c r="E1" s="2"/>
      <c r="F1" s="2"/>
      <c r="G1" s="3" t="s">
        <v>409</v>
      </c>
    </row>
    <row r="2" ht="36.75" customHeight="1" spans="1:7">
      <c r="A2" s="4" t="str">
        <f>"2025"&amp;"年部门项目中期规划预算表"</f>
        <v>2025年部门项目中期规划预算表</v>
      </c>
      <c r="B2" s="5"/>
      <c r="C2" s="5"/>
      <c r="D2" s="5"/>
      <c r="E2" s="5"/>
      <c r="F2" s="5"/>
      <c r="G2" s="5"/>
    </row>
    <row r="3" ht="18.75" customHeight="1" spans="1:7">
      <c r="A3" s="6" t="str">
        <f>"单位名称："&amp;"永德县亚练乡卫生院"</f>
        <v>单位名称：永德县亚练乡卫生院</v>
      </c>
      <c r="B3" s="7"/>
      <c r="C3" s="7"/>
      <c r="D3" s="7"/>
      <c r="E3" s="8"/>
      <c r="F3" s="8"/>
      <c r="G3" s="3" t="s">
        <v>175</v>
      </c>
    </row>
    <row r="4" ht="18.75" customHeight="1" spans="1:7">
      <c r="A4" s="9" t="s">
        <v>250</v>
      </c>
      <c r="B4" s="9" t="s">
        <v>249</v>
      </c>
      <c r="C4" s="9" t="s">
        <v>190</v>
      </c>
      <c r="D4" s="10" t="s">
        <v>410</v>
      </c>
      <c r="E4" s="11" t="s">
        <v>59</v>
      </c>
      <c r="F4" s="12"/>
      <c r="G4" s="13"/>
    </row>
    <row r="5" ht="18.75" customHeight="1" spans="1:7">
      <c r="A5" s="14"/>
      <c r="B5" s="14"/>
      <c r="C5" s="14"/>
      <c r="D5" s="15"/>
      <c r="E5" s="9" t="str">
        <f>"2025"&amp;"年"</f>
        <v>2025年</v>
      </c>
      <c r="F5" s="9" t="str">
        <f>"2025"+1&amp;"年"</f>
        <v>2026年</v>
      </c>
      <c r="G5" s="9" t="str">
        <f>"2025"+2&amp;"年"</f>
        <v>2027年</v>
      </c>
    </row>
    <row r="6" ht="18.75" customHeight="1" spans="1:7">
      <c r="A6" s="16"/>
      <c r="B6" s="16"/>
      <c r="C6" s="16"/>
      <c r="D6" s="17"/>
      <c r="E6" s="16" t="s">
        <v>58</v>
      </c>
      <c r="F6" s="16"/>
      <c r="G6" s="16"/>
    </row>
    <row r="7" ht="18.75" customHeight="1" spans="1:7">
      <c r="A7" s="18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9">
        <v>7</v>
      </c>
    </row>
    <row r="8" ht="18.75" customHeight="1" spans="1:7">
      <c r="A8" s="20"/>
      <c r="B8" s="21"/>
      <c r="C8" s="21"/>
      <c r="D8" s="22"/>
      <c r="E8" s="23"/>
      <c r="F8" s="23"/>
      <c r="G8" s="23"/>
    </row>
    <row r="9" ht="18.75" customHeight="1" spans="1:7">
      <c r="A9" s="20"/>
      <c r="B9" s="20"/>
      <c r="C9" s="20"/>
      <c r="D9" s="22"/>
      <c r="E9" s="23"/>
      <c r="F9" s="23"/>
      <c r="G9" s="23"/>
    </row>
    <row r="10" ht="18.75" customHeight="1" spans="1:7">
      <c r="A10" s="22" t="s">
        <v>56</v>
      </c>
      <c r="B10" s="24"/>
      <c r="C10" s="24"/>
      <c r="D10" s="24"/>
      <c r="E10" s="23"/>
      <c r="F10" s="23"/>
      <c r="G10" s="23"/>
    </row>
    <row r="12" ht="21" customHeight="1" spans="1:7">
      <c r="A12" s="25" t="s">
        <v>411</v>
      </c>
      <c r="B12" s="25"/>
      <c r="C12" s="25"/>
      <c r="D12" s="25"/>
      <c r="E12" s="25"/>
      <c r="F12" s="25"/>
      <c r="G12" s="25"/>
    </row>
  </sheetData>
  <mergeCells count="12">
    <mergeCell ref="A2:G2"/>
    <mergeCell ref="A3:D3"/>
    <mergeCell ref="E4:G4"/>
    <mergeCell ref="A10:D10"/>
    <mergeCell ref="A12:G12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S9"/>
  <sheetViews>
    <sheetView showZeros="0" topLeftCell="N1" workbookViewId="0">
      <selection activeCell="D49" sqref="D49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ht="19.5" customHeight="1" spans="10:19">
      <c r="J1" s="179"/>
      <c r="O1" s="64"/>
      <c r="P1" s="64"/>
      <c r="Q1" s="64"/>
      <c r="R1" s="64"/>
      <c r="S1" s="31" t="s">
        <v>53</v>
      </c>
    </row>
    <row r="2" ht="57.75" customHeight="1" spans="1:19">
      <c r="A2" s="138" t="str">
        <f>"2025"&amp;"年部门收入预算表"</f>
        <v>2025年部门收入预算表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205"/>
      <c r="P2" s="205"/>
      <c r="Q2" s="205"/>
      <c r="R2" s="205"/>
      <c r="S2" s="205"/>
    </row>
    <row r="3" ht="18.75" customHeight="1" spans="1:19">
      <c r="A3" s="34" t="str">
        <f>"单位名称："&amp;"永德县亚练乡卫生院"</f>
        <v>单位名称：永德县亚练乡卫生院</v>
      </c>
      <c r="B3" s="190"/>
      <c r="C3" s="190"/>
      <c r="D3" s="190"/>
      <c r="E3" s="190"/>
      <c r="F3" s="190"/>
      <c r="G3" s="190"/>
      <c r="H3" s="190"/>
      <c r="I3" s="190"/>
      <c r="J3" s="206"/>
      <c r="K3" s="190"/>
      <c r="L3" s="190"/>
      <c r="M3" s="190"/>
      <c r="N3" s="190"/>
      <c r="O3" s="206"/>
      <c r="P3" s="206"/>
      <c r="Q3" s="206"/>
      <c r="R3" s="206"/>
      <c r="S3" s="31" t="s">
        <v>1</v>
      </c>
    </row>
    <row r="4" ht="18.75" customHeight="1" spans="1:19">
      <c r="A4" s="191" t="s">
        <v>54</v>
      </c>
      <c r="B4" s="192" t="s">
        <v>55</v>
      </c>
      <c r="C4" s="192" t="s">
        <v>56</v>
      </c>
      <c r="D4" s="193" t="s">
        <v>57</v>
      </c>
      <c r="E4" s="194"/>
      <c r="F4" s="194"/>
      <c r="G4" s="194"/>
      <c r="H4" s="194"/>
      <c r="I4" s="194"/>
      <c r="J4" s="207"/>
      <c r="K4" s="194"/>
      <c r="L4" s="194"/>
      <c r="M4" s="194"/>
      <c r="N4" s="208"/>
      <c r="O4" s="193" t="s">
        <v>46</v>
      </c>
      <c r="P4" s="193"/>
      <c r="Q4" s="193"/>
      <c r="R4" s="193"/>
      <c r="S4" s="211"/>
    </row>
    <row r="5" ht="18.75" customHeight="1" spans="1:19">
      <c r="A5" s="195"/>
      <c r="B5" s="196"/>
      <c r="C5" s="196"/>
      <c r="D5" s="197" t="s">
        <v>58</v>
      </c>
      <c r="E5" s="197" t="s">
        <v>59</v>
      </c>
      <c r="F5" s="197" t="s">
        <v>60</v>
      </c>
      <c r="G5" s="197" t="s">
        <v>61</v>
      </c>
      <c r="H5" s="197" t="s">
        <v>62</v>
      </c>
      <c r="I5" s="209" t="s">
        <v>63</v>
      </c>
      <c r="J5" s="209"/>
      <c r="K5" s="209"/>
      <c r="L5" s="209"/>
      <c r="M5" s="209"/>
      <c r="N5" s="200"/>
      <c r="O5" s="197" t="s">
        <v>58</v>
      </c>
      <c r="P5" s="197" t="s">
        <v>59</v>
      </c>
      <c r="Q5" s="197" t="s">
        <v>60</v>
      </c>
      <c r="R5" s="197" t="s">
        <v>61</v>
      </c>
      <c r="S5" s="197" t="s">
        <v>64</v>
      </c>
    </row>
    <row r="6" ht="18.75" customHeight="1" spans="1:19">
      <c r="A6" s="198"/>
      <c r="B6" s="199"/>
      <c r="C6" s="199"/>
      <c r="D6" s="200"/>
      <c r="E6" s="200"/>
      <c r="F6" s="200"/>
      <c r="G6" s="200"/>
      <c r="H6" s="200"/>
      <c r="I6" s="199" t="s">
        <v>58</v>
      </c>
      <c r="J6" s="199" t="s">
        <v>65</v>
      </c>
      <c r="K6" s="199" t="s">
        <v>66</v>
      </c>
      <c r="L6" s="199" t="s">
        <v>67</v>
      </c>
      <c r="M6" s="199" t="s">
        <v>68</v>
      </c>
      <c r="N6" s="199" t="s">
        <v>69</v>
      </c>
      <c r="O6" s="210"/>
      <c r="P6" s="210"/>
      <c r="Q6" s="210"/>
      <c r="R6" s="210"/>
      <c r="S6" s="200"/>
    </row>
    <row r="7" ht="18.75" customHeight="1" spans="1:19">
      <c r="A7" s="164">
        <v>1</v>
      </c>
      <c r="B7" s="164">
        <v>2</v>
      </c>
      <c r="C7" s="164">
        <v>3</v>
      </c>
      <c r="D7" s="164">
        <v>4</v>
      </c>
      <c r="E7" s="164">
        <v>5</v>
      </c>
      <c r="F7" s="164">
        <v>6</v>
      </c>
      <c r="G7" s="164">
        <v>7</v>
      </c>
      <c r="H7" s="164">
        <v>8</v>
      </c>
      <c r="I7" s="164">
        <v>9</v>
      </c>
      <c r="J7" s="164">
        <v>10</v>
      </c>
      <c r="K7" s="164">
        <v>11</v>
      </c>
      <c r="L7" s="164">
        <v>12</v>
      </c>
      <c r="M7" s="164">
        <v>13</v>
      </c>
      <c r="N7" s="164">
        <v>14</v>
      </c>
      <c r="O7" s="164">
        <v>15</v>
      </c>
      <c r="P7" s="164">
        <v>16</v>
      </c>
      <c r="Q7" s="164">
        <v>17</v>
      </c>
      <c r="R7" s="164">
        <v>18</v>
      </c>
      <c r="S7" s="164">
        <v>19</v>
      </c>
    </row>
    <row r="8" ht="18.75" customHeight="1" spans="1:19">
      <c r="A8" s="201" t="s">
        <v>70</v>
      </c>
      <c r="B8" s="202" t="s">
        <v>71</v>
      </c>
      <c r="C8" s="23">
        <v>14679701.73</v>
      </c>
      <c r="D8" s="23">
        <v>14499327.91</v>
      </c>
      <c r="E8" s="23">
        <v>3415678.91</v>
      </c>
      <c r="F8" s="23"/>
      <c r="G8" s="23"/>
      <c r="H8" s="23"/>
      <c r="I8" s="23">
        <v>11083649</v>
      </c>
      <c r="J8" s="23">
        <v>11083649</v>
      </c>
      <c r="K8" s="23"/>
      <c r="L8" s="23"/>
      <c r="M8" s="23"/>
      <c r="N8" s="23"/>
      <c r="O8" s="23">
        <v>180373.82</v>
      </c>
      <c r="P8" s="23"/>
      <c r="Q8" s="23"/>
      <c r="R8" s="23"/>
      <c r="S8" s="23">
        <v>180373.82</v>
      </c>
    </row>
    <row r="9" ht="18.75" customHeight="1" spans="1:19">
      <c r="A9" s="203" t="s">
        <v>56</v>
      </c>
      <c r="B9" s="204"/>
      <c r="C9" s="23">
        <v>14679701.73</v>
      </c>
      <c r="D9" s="23">
        <v>14499327.91</v>
      </c>
      <c r="E9" s="23">
        <v>3415678.91</v>
      </c>
      <c r="F9" s="23"/>
      <c r="G9" s="23"/>
      <c r="H9" s="23"/>
      <c r="I9" s="23">
        <v>11083649</v>
      </c>
      <c r="J9" s="23">
        <v>11083649</v>
      </c>
      <c r="K9" s="23"/>
      <c r="L9" s="23"/>
      <c r="M9" s="23"/>
      <c r="N9" s="23"/>
      <c r="O9" s="23">
        <v>180373.82</v>
      </c>
      <c r="P9" s="23"/>
      <c r="Q9" s="23"/>
      <c r="R9" s="23"/>
      <c r="S9" s="23">
        <v>180373.82</v>
      </c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O28"/>
  <sheetViews>
    <sheetView showZeros="0" workbookViewId="0">
      <selection activeCell="D49" sqref="D49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ht="19.5" customHeight="1" spans="4:15">
      <c r="D1" s="179"/>
      <c r="H1" s="179"/>
      <c r="J1" s="179"/>
      <c r="O1" s="32" t="s">
        <v>72</v>
      </c>
    </row>
    <row r="2" ht="42" customHeight="1" spans="1:15">
      <c r="A2" s="4" t="str">
        <f>"2025"&amp;"年部门支出预算表"</f>
        <v>2025年部门支出预算表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</row>
    <row r="3" ht="18.75" customHeight="1" spans="1:15">
      <c r="A3" s="181" t="str">
        <f>"单位名称："&amp;"永德县亚练乡卫生院"</f>
        <v>单位名称：永德县亚练乡卫生院</v>
      </c>
      <c r="B3" s="182"/>
      <c r="C3" s="63"/>
      <c r="D3" s="2"/>
      <c r="E3" s="63"/>
      <c r="F3" s="63"/>
      <c r="G3" s="63"/>
      <c r="H3" s="2"/>
      <c r="I3" s="63"/>
      <c r="J3" s="2"/>
      <c r="K3" s="63"/>
      <c r="L3" s="63"/>
      <c r="M3" s="188"/>
      <c r="N3" s="188"/>
      <c r="O3" s="32" t="s">
        <v>1</v>
      </c>
    </row>
    <row r="4" ht="18.75" customHeight="1" spans="1:15">
      <c r="A4" s="9" t="s">
        <v>73</v>
      </c>
      <c r="B4" s="9" t="s">
        <v>74</v>
      </c>
      <c r="C4" s="9" t="s">
        <v>56</v>
      </c>
      <c r="D4" s="11" t="s">
        <v>59</v>
      </c>
      <c r="E4" s="72" t="s">
        <v>75</v>
      </c>
      <c r="F4" s="145" t="s">
        <v>76</v>
      </c>
      <c r="G4" s="9" t="s">
        <v>60</v>
      </c>
      <c r="H4" s="9" t="s">
        <v>61</v>
      </c>
      <c r="I4" s="9" t="s">
        <v>77</v>
      </c>
      <c r="J4" s="11" t="s">
        <v>78</v>
      </c>
      <c r="K4" s="12"/>
      <c r="L4" s="12"/>
      <c r="M4" s="12"/>
      <c r="N4" s="12"/>
      <c r="O4" s="13"/>
    </row>
    <row r="5" ht="29.25" customHeight="1" spans="1:15">
      <c r="A5" s="17"/>
      <c r="B5" s="17"/>
      <c r="C5" s="17"/>
      <c r="D5" s="151" t="s">
        <v>58</v>
      </c>
      <c r="E5" s="91" t="s">
        <v>75</v>
      </c>
      <c r="F5" s="91" t="s">
        <v>76</v>
      </c>
      <c r="G5" s="17"/>
      <c r="H5" s="17"/>
      <c r="I5" s="17"/>
      <c r="J5" s="151" t="s">
        <v>58</v>
      </c>
      <c r="K5" s="40" t="s">
        <v>79</v>
      </c>
      <c r="L5" s="40" t="s">
        <v>80</v>
      </c>
      <c r="M5" s="40" t="s">
        <v>81</v>
      </c>
      <c r="N5" s="40" t="s">
        <v>82</v>
      </c>
      <c r="O5" s="40" t="s">
        <v>83</v>
      </c>
    </row>
    <row r="6" ht="18.75" customHeight="1" spans="1:15">
      <c r="A6" s="118">
        <v>1</v>
      </c>
      <c r="B6" s="118">
        <v>2</v>
      </c>
      <c r="C6" s="164">
        <v>3</v>
      </c>
      <c r="D6" s="164">
        <v>4</v>
      </c>
      <c r="E6" s="164">
        <v>5</v>
      </c>
      <c r="F6" s="164">
        <v>6</v>
      </c>
      <c r="G6" s="164">
        <v>7</v>
      </c>
      <c r="H6" s="164">
        <v>8</v>
      </c>
      <c r="I6" s="164">
        <v>9</v>
      </c>
      <c r="J6" s="164">
        <v>10</v>
      </c>
      <c r="K6" s="164">
        <v>11</v>
      </c>
      <c r="L6" s="164">
        <v>12</v>
      </c>
      <c r="M6" s="164">
        <v>13</v>
      </c>
      <c r="N6" s="164">
        <v>14</v>
      </c>
      <c r="O6" s="164">
        <v>15</v>
      </c>
    </row>
    <row r="7" ht="18.75" customHeight="1" spans="1:15">
      <c r="A7" s="177" t="s">
        <v>84</v>
      </c>
      <c r="B7" s="177" t="s">
        <v>85</v>
      </c>
      <c r="C7" s="23">
        <v>813390.48</v>
      </c>
      <c r="D7" s="23">
        <v>415977.48</v>
      </c>
      <c r="E7" s="23">
        <v>415977.48</v>
      </c>
      <c r="F7" s="23"/>
      <c r="G7" s="23"/>
      <c r="H7" s="23"/>
      <c r="I7" s="23"/>
      <c r="J7" s="23">
        <v>397413</v>
      </c>
      <c r="K7" s="23">
        <v>397413</v>
      </c>
      <c r="L7" s="23"/>
      <c r="M7" s="23"/>
      <c r="N7" s="23"/>
      <c r="O7" s="23"/>
    </row>
    <row r="8" ht="18.75" customHeight="1" spans="1:15">
      <c r="A8" s="222" t="s">
        <v>86</v>
      </c>
      <c r="B8" s="222" t="s">
        <v>87</v>
      </c>
      <c r="C8" s="23">
        <v>801498.48</v>
      </c>
      <c r="D8" s="23">
        <v>404085.48</v>
      </c>
      <c r="E8" s="23">
        <v>404085.48</v>
      </c>
      <c r="F8" s="23"/>
      <c r="G8" s="23"/>
      <c r="H8" s="23"/>
      <c r="I8" s="23"/>
      <c r="J8" s="23">
        <v>397413</v>
      </c>
      <c r="K8" s="23">
        <v>397413</v>
      </c>
      <c r="L8" s="23"/>
      <c r="M8" s="23"/>
      <c r="N8" s="23"/>
      <c r="O8" s="23"/>
    </row>
    <row r="9" ht="18.75" customHeight="1" spans="1:15">
      <c r="A9" s="223" t="s">
        <v>88</v>
      </c>
      <c r="B9" s="224" t="s">
        <v>89</v>
      </c>
      <c r="C9" s="23">
        <v>87548.4</v>
      </c>
      <c r="D9" s="23">
        <v>87548.4</v>
      </c>
      <c r="E9" s="23">
        <v>87548.4</v>
      </c>
      <c r="F9" s="23"/>
      <c r="G9" s="23"/>
      <c r="H9" s="23"/>
      <c r="I9" s="23"/>
      <c r="J9" s="23"/>
      <c r="K9" s="23"/>
      <c r="L9" s="23"/>
      <c r="M9" s="23"/>
      <c r="N9" s="23"/>
      <c r="O9" s="23"/>
    </row>
    <row r="10" ht="18.75" customHeight="1" spans="1:15">
      <c r="A10" s="223" t="s">
        <v>90</v>
      </c>
      <c r="B10" s="224" t="s">
        <v>91</v>
      </c>
      <c r="C10" s="23">
        <v>713950.08</v>
      </c>
      <c r="D10" s="23">
        <v>316537.08</v>
      </c>
      <c r="E10" s="23">
        <v>316537.08</v>
      </c>
      <c r="F10" s="23"/>
      <c r="G10" s="23"/>
      <c r="H10" s="23"/>
      <c r="I10" s="23"/>
      <c r="J10" s="23">
        <v>397413</v>
      </c>
      <c r="K10" s="23">
        <v>397413</v>
      </c>
      <c r="L10" s="23"/>
      <c r="M10" s="23"/>
      <c r="N10" s="23"/>
      <c r="O10" s="23"/>
    </row>
    <row r="11" ht="18.75" customHeight="1" spans="1:15">
      <c r="A11" s="223" t="s">
        <v>92</v>
      </c>
      <c r="B11" s="224" t="s">
        <v>93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2" ht="18.75" customHeight="1" spans="1:15">
      <c r="A12" s="222" t="s">
        <v>94</v>
      </c>
      <c r="B12" s="222" t="s">
        <v>95</v>
      </c>
      <c r="C12" s="23">
        <v>11892</v>
      </c>
      <c r="D12" s="23">
        <v>11892</v>
      </c>
      <c r="E12" s="23">
        <v>11892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ht="18.75" customHeight="1" spans="1:15">
      <c r="A13" s="223" t="s">
        <v>96</v>
      </c>
      <c r="B13" s="224" t="s">
        <v>97</v>
      </c>
      <c r="C13" s="23">
        <v>11892</v>
      </c>
      <c r="D13" s="23">
        <v>11892</v>
      </c>
      <c r="E13" s="23">
        <v>11892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ht="18.75" customHeight="1" spans="1:15">
      <c r="A14" s="177" t="s">
        <v>98</v>
      </c>
      <c r="B14" s="177" t="s">
        <v>99</v>
      </c>
      <c r="C14" s="23">
        <v>13512153.44</v>
      </c>
      <c r="D14" s="23">
        <v>2762298.62</v>
      </c>
      <c r="E14" s="23">
        <v>2762298.62</v>
      </c>
      <c r="F14" s="23"/>
      <c r="G14" s="23"/>
      <c r="H14" s="23"/>
      <c r="I14" s="23"/>
      <c r="J14" s="23">
        <v>10749854.82</v>
      </c>
      <c r="K14" s="23">
        <v>10749854.82</v>
      </c>
      <c r="L14" s="23"/>
      <c r="M14" s="23"/>
      <c r="N14" s="23"/>
      <c r="O14" s="23"/>
    </row>
    <row r="15" ht="18.75" customHeight="1" spans="1:15">
      <c r="A15" s="222" t="s">
        <v>100</v>
      </c>
      <c r="B15" s="222" t="s">
        <v>101</v>
      </c>
      <c r="C15" s="23">
        <v>13338727.4</v>
      </c>
      <c r="D15" s="23">
        <v>2608888.58</v>
      </c>
      <c r="E15" s="23">
        <v>2608888.58</v>
      </c>
      <c r="F15" s="23"/>
      <c r="G15" s="23"/>
      <c r="H15" s="23"/>
      <c r="I15" s="23"/>
      <c r="J15" s="23">
        <v>10729838.82</v>
      </c>
      <c r="K15" s="23">
        <v>10729838.82</v>
      </c>
      <c r="L15" s="23"/>
      <c r="M15" s="23"/>
      <c r="N15" s="23"/>
      <c r="O15" s="23"/>
    </row>
    <row r="16" ht="18.75" customHeight="1" spans="1:15">
      <c r="A16" s="223" t="s">
        <v>102</v>
      </c>
      <c r="B16" s="224" t="s">
        <v>103</v>
      </c>
      <c r="C16" s="23">
        <v>13297327.4</v>
      </c>
      <c r="D16" s="23">
        <v>2567488.58</v>
      </c>
      <c r="E16" s="23">
        <v>2567488.58</v>
      </c>
      <c r="F16" s="23"/>
      <c r="G16" s="23"/>
      <c r="H16" s="23"/>
      <c r="I16" s="23"/>
      <c r="J16" s="23">
        <v>10729838.82</v>
      </c>
      <c r="K16" s="23">
        <v>10729838.82</v>
      </c>
      <c r="L16" s="23"/>
      <c r="M16" s="23"/>
      <c r="N16" s="23"/>
      <c r="O16" s="23"/>
    </row>
    <row r="17" ht="18.75" customHeight="1" spans="1:15">
      <c r="A17" s="223" t="s">
        <v>104</v>
      </c>
      <c r="B17" s="224" t="s">
        <v>105</v>
      </c>
      <c r="C17" s="23">
        <v>41400</v>
      </c>
      <c r="D17" s="23">
        <v>41400</v>
      </c>
      <c r="E17" s="23">
        <v>41400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ht="18.75" customHeight="1" spans="1:15">
      <c r="A18" s="222" t="s">
        <v>106</v>
      </c>
      <c r="B18" s="222" t="s">
        <v>107</v>
      </c>
      <c r="C18" s="23">
        <v>173426.04</v>
      </c>
      <c r="D18" s="23">
        <v>153410.04</v>
      </c>
      <c r="E18" s="23">
        <v>153410.04</v>
      </c>
      <c r="F18" s="23"/>
      <c r="G18" s="23"/>
      <c r="H18" s="23"/>
      <c r="I18" s="23"/>
      <c r="J18" s="23">
        <v>20016</v>
      </c>
      <c r="K18" s="23">
        <v>20016</v>
      </c>
      <c r="L18" s="23"/>
      <c r="M18" s="23"/>
      <c r="N18" s="23"/>
      <c r="O18" s="23"/>
    </row>
    <row r="19" ht="18.75" customHeight="1" spans="1:15">
      <c r="A19" s="223" t="s">
        <v>108</v>
      </c>
      <c r="B19" s="224" t="s">
        <v>109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ht="18.75" customHeight="1" spans="1:15">
      <c r="A20" s="223" t="s">
        <v>110</v>
      </c>
      <c r="B20" s="224" t="s">
        <v>111</v>
      </c>
      <c r="C20" s="23">
        <v>150544.33</v>
      </c>
      <c r="D20" s="23">
        <v>140463.33</v>
      </c>
      <c r="E20" s="23">
        <v>140463.33</v>
      </c>
      <c r="F20" s="23"/>
      <c r="G20" s="23"/>
      <c r="H20" s="23"/>
      <c r="I20" s="23"/>
      <c r="J20" s="23">
        <v>10081</v>
      </c>
      <c r="K20" s="23">
        <v>10081</v>
      </c>
      <c r="L20" s="23"/>
      <c r="M20" s="23"/>
      <c r="N20" s="23"/>
      <c r="O20" s="23"/>
    </row>
    <row r="21" ht="18.75" customHeight="1" spans="1:15">
      <c r="A21" s="223" t="s">
        <v>112</v>
      </c>
      <c r="B21" s="224" t="s">
        <v>113</v>
      </c>
      <c r="C21" s="23">
        <v>22881.71</v>
      </c>
      <c r="D21" s="23">
        <v>12946.71</v>
      </c>
      <c r="E21" s="23">
        <v>12946.71</v>
      </c>
      <c r="F21" s="23"/>
      <c r="G21" s="23"/>
      <c r="H21" s="23"/>
      <c r="I21" s="23"/>
      <c r="J21" s="23">
        <v>9935</v>
      </c>
      <c r="K21" s="23">
        <v>9935</v>
      </c>
      <c r="L21" s="23"/>
      <c r="M21" s="23"/>
      <c r="N21" s="23"/>
      <c r="O21" s="23"/>
    </row>
    <row r="22" ht="18.75" customHeight="1" spans="1:15">
      <c r="A22" s="177" t="s">
        <v>114</v>
      </c>
      <c r="B22" s="177" t="s">
        <v>115</v>
      </c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ht="18.75" customHeight="1" spans="1:15">
      <c r="A23" s="222" t="s">
        <v>116</v>
      </c>
      <c r="B23" s="222" t="s">
        <v>117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</row>
    <row r="24" ht="18.75" customHeight="1" spans="1:15">
      <c r="A24" s="223" t="s">
        <v>118</v>
      </c>
      <c r="B24" s="224" t="s">
        <v>119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</row>
    <row r="25" ht="18.75" customHeight="1" spans="1:15">
      <c r="A25" s="177" t="s">
        <v>120</v>
      </c>
      <c r="B25" s="177" t="s">
        <v>121</v>
      </c>
      <c r="C25" s="23">
        <v>316134.81</v>
      </c>
      <c r="D25" s="23">
        <v>237402.81</v>
      </c>
      <c r="E25" s="23">
        <v>237402.81</v>
      </c>
      <c r="F25" s="23"/>
      <c r="G25" s="23"/>
      <c r="H25" s="23"/>
      <c r="I25" s="23"/>
      <c r="J25" s="23">
        <v>78732</v>
      </c>
      <c r="K25" s="23">
        <v>78732</v>
      </c>
      <c r="L25" s="23"/>
      <c r="M25" s="23"/>
      <c r="N25" s="23"/>
      <c r="O25" s="23"/>
    </row>
    <row r="26" ht="18.75" customHeight="1" spans="1:15">
      <c r="A26" s="222" t="s">
        <v>122</v>
      </c>
      <c r="B26" s="222" t="s">
        <v>123</v>
      </c>
      <c r="C26" s="23">
        <v>316134.81</v>
      </c>
      <c r="D26" s="23">
        <v>237402.81</v>
      </c>
      <c r="E26" s="23">
        <v>237402.81</v>
      </c>
      <c r="F26" s="23"/>
      <c r="G26" s="23"/>
      <c r="H26" s="23"/>
      <c r="I26" s="23"/>
      <c r="J26" s="23">
        <v>78732</v>
      </c>
      <c r="K26" s="23">
        <v>78732</v>
      </c>
      <c r="L26" s="23"/>
      <c r="M26" s="23"/>
      <c r="N26" s="23"/>
      <c r="O26" s="23"/>
    </row>
    <row r="27" ht="18.75" customHeight="1" spans="1:15">
      <c r="A27" s="223" t="s">
        <v>124</v>
      </c>
      <c r="B27" s="224" t="s">
        <v>125</v>
      </c>
      <c r="C27" s="23">
        <v>316134.81</v>
      </c>
      <c r="D27" s="23">
        <v>237402.81</v>
      </c>
      <c r="E27" s="23">
        <v>237402.81</v>
      </c>
      <c r="F27" s="23"/>
      <c r="G27" s="23"/>
      <c r="H27" s="23"/>
      <c r="I27" s="23"/>
      <c r="J27" s="23">
        <v>78732</v>
      </c>
      <c r="K27" s="23">
        <v>78732</v>
      </c>
      <c r="L27" s="23"/>
      <c r="M27" s="23"/>
      <c r="N27" s="23"/>
      <c r="O27" s="23"/>
    </row>
    <row r="28" ht="18.75" customHeight="1" spans="1:15">
      <c r="A28" s="186" t="s">
        <v>126</v>
      </c>
      <c r="B28" s="187" t="s">
        <v>126</v>
      </c>
      <c r="C28" s="23">
        <v>14641678.73</v>
      </c>
      <c r="D28" s="23">
        <v>3415678.91</v>
      </c>
      <c r="E28" s="23">
        <v>3415678.91</v>
      </c>
      <c r="F28" s="23"/>
      <c r="G28" s="23"/>
      <c r="H28" s="23"/>
      <c r="I28" s="23"/>
      <c r="J28" s="23">
        <v>11225999.82</v>
      </c>
      <c r="K28" s="23">
        <v>11225999.82</v>
      </c>
      <c r="L28" s="23"/>
      <c r="M28" s="23"/>
      <c r="N28" s="23"/>
      <c r="O28" s="23"/>
    </row>
  </sheetData>
  <mergeCells count="11">
    <mergeCell ref="A2:O2"/>
    <mergeCell ref="A3:L3"/>
    <mergeCell ref="D4:F4"/>
    <mergeCell ref="J4:O4"/>
    <mergeCell ref="A28:B28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36"/>
  <sheetViews>
    <sheetView showZeros="0" topLeftCell="A25" workbookViewId="0">
      <selection activeCell="D49" sqref="D49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ht="19.5" customHeight="1" spans="4:4">
      <c r="D1" s="32" t="s">
        <v>127</v>
      </c>
    </row>
    <row r="2" ht="36" customHeight="1" spans="1:4">
      <c r="A2" s="4" t="str">
        <f>"2025"&amp;"年部门财政拨款收支预算总表"</f>
        <v>2025年部门财政拨款收支预算总表</v>
      </c>
      <c r="B2" s="168"/>
      <c r="C2" s="168"/>
      <c r="D2" s="168"/>
    </row>
    <row r="3" ht="18.75" customHeight="1" spans="1:4">
      <c r="A3" s="6" t="str">
        <f>"单位名称："&amp;"永德县亚练乡卫生院"</f>
        <v>单位名称：永德县亚练乡卫生院</v>
      </c>
      <c r="B3" s="169"/>
      <c r="C3" s="169"/>
      <c r="D3" s="32" t="s">
        <v>1</v>
      </c>
    </row>
    <row r="4" ht="18.75" customHeight="1" spans="1:4">
      <c r="A4" s="11" t="s">
        <v>2</v>
      </c>
      <c r="B4" s="13"/>
      <c r="C4" s="11" t="s">
        <v>3</v>
      </c>
      <c r="D4" s="13"/>
    </row>
    <row r="5" ht="18.75" customHeight="1" spans="1:4">
      <c r="A5" s="26" t="s">
        <v>4</v>
      </c>
      <c r="B5" s="105" t="str">
        <f t="shared" ref="B5:D5" si="0">"2025"&amp;"年预算数"</f>
        <v>2025年预算数</v>
      </c>
      <c r="C5" s="26" t="s">
        <v>128</v>
      </c>
      <c r="D5" s="105" t="str">
        <f t="shared" si="0"/>
        <v>2025年预算数</v>
      </c>
    </row>
    <row r="6" ht="18.75" customHeight="1" spans="1:4">
      <c r="A6" s="28"/>
      <c r="B6" s="17"/>
      <c r="C6" s="28"/>
      <c r="D6" s="17"/>
    </row>
    <row r="7" ht="18.75" customHeight="1" spans="1:4">
      <c r="A7" s="170" t="s">
        <v>129</v>
      </c>
      <c r="B7" s="23">
        <v>3415678.91</v>
      </c>
      <c r="C7" s="171" t="s">
        <v>130</v>
      </c>
      <c r="D7" s="23">
        <v>3415678.91</v>
      </c>
    </row>
    <row r="8" ht="18.75" customHeight="1" spans="1:4">
      <c r="A8" s="172" t="s">
        <v>131</v>
      </c>
      <c r="B8" s="23">
        <v>3415678.91</v>
      </c>
      <c r="C8" s="171" t="s">
        <v>132</v>
      </c>
      <c r="D8" s="23"/>
    </row>
    <row r="9" ht="18.75" customHeight="1" spans="1:4">
      <c r="A9" s="172" t="s">
        <v>133</v>
      </c>
      <c r="B9" s="23"/>
      <c r="C9" s="171" t="s">
        <v>134</v>
      </c>
      <c r="D9" s="23"/>
    </row>
    <row r="10" ht="18.75" customHeight="1" spans="1:4">
      <c r="A10" s="172" t="s">
        <v>135</v>
      </c>
      <c r="B10" s="23"/>
      <c r="C10" s="171" t="s">
        <v>136</v>
      </c>
      <c r="D10" s="23"/>
    </row>
    <row r="11" ht="18.75" customHeight="1" spans="1:4">
      <c r="A11" s="172" t="s">
        <v>137</v>
      </c>
      <c r="B11" s="23"/>
      <c r="C11" s="171" t="s">
        <v>138</v>
      </c>
      <c r="D11" s="23"/>
    </row>
    <row r="12" ht="18.75" customHeight="1" spans="1:4">
      <c r="A12" s="172" t="s">
        <v>131</v>
      </c>
      <c r="B12" s="23"/>
      <c r="C12" s="171" t="s">
        <v>139</v>
      </c>
      <c r="D12" s="23"/>
    </row>
    <row r="13" ht="18.75" customHeight="1" spans="1:4">
      <c r="A13" s="172" t="s">
        <v>133</v>
      </c>
      <c r="B13" s="23"/>
      <c r="C13" s="171" t="s">
        <v>140</v>
      </c>
      <c r="D13" s="23"/>
    </row>
    <row r="14" ht="18.75" customHeight="1" spans="1:4">
      <c r="A14" s="172" t="s">
        <v>135</v>
      </c>
      <c r="B14" s="23"/>
      <c r="C14" s="171" t="s">
        <v>141</v>
      </c>
      <c r="D14" s="23"/>
    </row>
    <row r="15" ht="18.75" customHeight="1" spans="1:4">
      <c r="A15" s="173"/>
      <c r="B15" s="23"/>
      <c r="C15" s="21" t="s">
        <v>142</v>
      </c>
      <c r="D15" s="23">
        <v>415977.48</v>
      </c>
    </row>
    <row r="16" ht="18.75" customHeight="1" spans="1:4">
      <c r="A16" s="174"/>
      <c r="B16" s="23"/>
      <c r="C16" s="21" t="s">
        <v>143</v>
      </c>
      <c r="D16" s="23">
        <v>2762298.62</v>
      </c>
    </row>
    <row r="17" ht="18.75" customHeight="1" spans="1:4">
      <c r="A17" s="175"/>
      <c r="B17" s="23"/>
      <c r="C17" s="21" t="s">
        <v>144</v>
      </c>
      <c r="D17" s="23"/>
    </row>
    <row r="18" ht="18.75" customHeight="1" spans="1:4">
      <c r="A18" s="175"/>
      <c r="B18" s="23"/>
      <c r="C18" s="21" t="s">
        <v>145</v>
      </c>
      <c r="D18" s="23"/>
    </row>
    <row r="19" ht="18.75" customHeight="1" spans="1:4">
      <c r="A19" s="175"/>
      <c r="B19" s="23"/>
      <c r="C19" s="21" t="s">
        <v>146</v>
      </c>
      <c r="D19" s="23"/>
    </row>
    <row r="20" ht="18.75" customHeight="1" spans="1:4">
      <c r="A20" s="175"/>
      <c r="B20" s="23"/>
      <c r="C20" s="21" t="s">
        <v>147</v>
      </c>
      <c r="D20" s="23"/>
    </row>
    <row r="21" ht="18.75" customHeight="1" spans="1:4">
      <c r="A21" s="175"/>
      <c r="B21" s="23"/>
      <c r="C21" s="21" t="s">
        <v>148</v>
      </c>
      <c r="D21" s="23"/>
    </row>
    <row r="22" ht="18.75" customHeight="1" spans="1:4">
      <c r="A22" s="175"/>
      <c r="B22" s="23"/>
      <c r="C22" s="21" t="s">
        <v>149</v>
      </c>
      <c r="D22" s="23"/>
    </row>
    <row r="23" ht="18.75" customHeight="1" spans="1:4">
      <c r="A23" s="175"/>
      <c r="B23" s="23"/>
      <c r="C23" s="21" t="s">
        <v>150</v>
      </c>
      <c r="D23" s="23"/>
    </row>
    <row r="24" ht="18.75" customHeight="1" spans="1:4">
      <c r="A24" s="175"/>
      <c r="B24" s="23"/>
      <c r="C24" s="21" t="s">
        <v>151</v>
      </c>
      <c r="D24" s="23"/>
    </row>
    <row r="25" ht="18.75" customHeight="1" spans="1:4">
      <c r="A25" s="175"/>
      <c r="B25" s="23"/>
      <c r="C25" s="21" t="s">
        <v>152</v>
      </c>
      <c r="D25" s="23"/>
    </row>
    <row r="26" ht="18.75" customHeight="1" spans="1:4">
      <c r="A26" s="175"/>
      <c r="B26" s="23"/>
      <c r="C26" s="21" t="s">
        <v>153</v>
      </c>
      <c r="D26" s="23">
        <v>237402.81</v>
      </c>
    </row>
    <row r="27" ht="18.75" customHeight="1" spans="1:4">
      <c r="A27" s="173"/>
      <c r="B27" s="23"/>
      <c r="C27" s="21" t="s">
        <v>154</v>
      </c>
      <c r="D27" s="23"/>
    </row>
    <row r="28" ht="18.75" customHeight="1" spans="1:4">
      <c r="A28" s="174"/>
      <c r="B28" s="23"/>
      <c r="C28" s="21" t="s">
        <v>155</v>
      </c>
      <c r="D28" s="23"/>
    </row>
    <row r="29" ht="18.75" customHeight="1" spans="1:4">
      <c r="A29" s="175"/>
      <c r="B29" s="23"/>
      <c r="C29" s="21" t="s">
        <v>156</v>
      </c>
      <c r="D29" s="23"/>
    </row>
    <row r="30" ht="18.75" customHeight="1" spans="1:4">
      <c r="A30" s="175"/>
      <c r="B30" s="23"/>
      <c r="C30" s="21" t="s">
        <v>157</v>
      </c>
      <c r="D30" s="23"/>
    </row>
    <row r="31" ht="18.75" customHeight="1" spans="1:4">
      <c r="A31" s="175"/>
      <c r="B31" s="23"/>
      <c r="C31" s="21" t="s">
        <v>158</v>
      </c>
      <c r="D31" s="23"/>
    </row>
    <row r="32" ht="18.75" customHeight="1" spans="1:4">
      <c r="A32" s="175"/>
      <c r="B32" s="23"/>
      <c r="C32" s="21" t="s">
        <v>159</v>
      </c>
      <c r="D32" s="23"/>
    </row>
    <row r="33" ht="18.75" customHeight="1" spans="1:4">
      <c r="A33" s="175"/>
      <c r="B33" s="23"/>
      <c r="C33" s="21" t="s">
        <v>160</v>
      </c>
      <c r="D33" s="23"/>
    </row>
    <row r="34" ht="18.75" customHeight="1" spans="1:4">
      <c r="A34" s="173"/>
      <c r="B34" s="176"/>
      <c r="C34" s="21" t="s">
        <v>161</v>
      </c>
      <c r="D34" s="176"/>
    </row>
    <row r="35" ht="18.75" customHeight="1" spans="1:4">
      <c r="A35" s="173"/>
      <c r="B35" s="23"/>
      <c r="C35" s="177" t="s">
        <v>162</v>
      </c>
      <c r="D35" s="23"/>
    </row>
    <row r="36" ht="18.75" customHeight="1" spans="1:4">
      <c r="A36" s="174" t="s">
        <v>163</v>
      </c>
      <c r="B36" s="178">
        <v>3415678.91</v>
      </c>
      <c r="C36" s="173" t="s">
        <v>52</v>
      </c>
      <c r="D36" s="178">
        <v>3415678.91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23"/>
  <sheetViews>
    <sheetView showZeros="0" workbookViewId="0">
      <selection activeCell="D49" sqref="D49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customHeight="1" spans="1:7">
      <c r="A1" s="158"/>
      <c r="B1" s="158"/>
      <c r="C1" s="158"/>
      <c r="D1" s="49"/>
      <c r="E1" s="158"/>
      <c r="F1" s="52"/>
      <c r="G1" s="32" t="s">
        <v>164</v>
      </c>
    </row>
    <row r="2" ht="39" customHeight="1" spans="1:7">
      <c r="A2" s="4" t="str">
        <f>"2025"&amp;"年一般公共预算支出预算表（按功能科目分类）"</f>
        <v>2025年一般公共预算支出预算表（按功能科目分类）</v>
      </c>
      <c r="B2" s="104"/>
      <c r="C2" s="104"/>
      <c r="D2" s="104"/>
      <c r="E2" s="104"/>
      <c r="F2" s="104"/>
      <c r="G2" s="104"/>
    </row>
    <row r="3" ht="18.75" customHeight="1" spans="1:7">
      <c r="A3" s="6" t="str">
        <f>"单位名称："&amp;"永德县亚练乡卫生院"</f>
        <v>单位名称：永德县亚练乡卫生院</v>
      </c>
      <c r="B3" s="159"/>
      <c r="C3" s="49"/>
      <c r="D3" s="49"/>
      <c r="E3" s="49"/>
      <c r="F3" s="52"/>
      <c r="G3" s="32" t="s">
        <v>1</v>
      </c>
    </row>
    <row r="4" ht="18.75" customHeight="1" spans="1:7">
      <c r="A4" s="160" t="s">
        <v>165</v>
      </c>
      <c r="B4" s="161"/>
      <c r="C4" s="105" t="s">
        <v>56</v>
      </c>
      <c r="D4" s="140" t="s">
        <v>75</v>
      </c>
      <c r="E4" s="12"/>
      <c r="F4" s="13"/>
      <c r="G4" s="133" t="s">
        <v>76</v>
      </c>
    </row>
    <row r="5" ht="18.75" customHeight="1" spans="1:7">
      <c r="A5" s="162" t="s">
        <v>73</v>
      </c>
      <c r="B5" s="162" t="s">
        <v>74</v>
      </c>
      <c r="C5" s="28"/>
      <c r="D5" s="151" t="s">
        <v>58</v>
      </c>
      <c r="E5" s="151" t="s">
        <v>166</v>
      </c>
      <c r="F5" s="151" t="s">
        <v>167</v>
      </c>
      <c r="G5" s="92"/>
    </row>
    <row r="6" ht="18.75" customHeight="1" spans="1:7">
      <c r="A6" s="163" t="s">
        <v>168</v>
      </c>
      <c r="B6" s="163" t="s">
        <v>169</v>
      </c>
      <c r="C6" s="163" t="s">
        <v>170</v>
      </c>
      <c r="D6" s="164">
        <v>4</v>
      </c>
      <c r="E6" s="165" t="s">
        <v>171</v>
      </c>
      <c r="F6" s="165" t="s">
        <v>172</v>
      </c>
      <c r="G6" s="163" t="s">
        <v>173</v>
      </c>
    </row>
    <row r="7" ht="18.75" customHeight="1" spans="1:7">
      <c r="A7" s="119" t="s">
        <v>84</v>
      </c>
      <c r="B7" s="119" t="s">
        <v>85</v>
      </c>
      <c r="C7" s="23">
        <v>415977.48</v>
      </c>
      <c r="D7" s="23">
        <v>415977.48</v>
      </c>
      <c r="E7" s="23">
        <v>415977.48</v>
      </c>
      <c r="F7" s="23"/>
      <c r="G7" s="23"/>
    </row>
    <row r="8" ht="18.75" customHeight="1" spans="1:7">
      <c r="A8" s="166" t="s">
        <v>86</v>
      </c>
      <c r="B8" s="166" t="s">
        <v>87</v>
      </c>
      <c r="C8" s="23">
        <v>404085.48</v>
      </c>
      <c r="D8" s="23">
        <v>404085.48</v>
      </c>
      <c r="E8" s="23">
        <v>404085.48</v>
      </c>
      <c r="F8" s="23"/>
      <c r="G8" s="23"/>
    </row>
    <row r="9" ht="18.75" customHeight="1" spans="1:7">
      <c r="A9" s="167" t="s">
        <v>88</v>
      </c>
      <c r="B9" s="167" t="s">
        <v>89</v>
      </c>
      <c r="C9" s="23">
        <v>87548.4</v>
      </c>
      <c r="D9" s="23">
        <v>87548.4</v>
      </c>
      <c r="E9" s="23">
        <v>87548.4</v>
      </c>
      <c r="F9" s="23"/>
      <c r="G9" s="23"/>
    </row>
    <row r="10" ht="18.75" customHeight="1" spans="1:7">
      <c r="A10" s="167" t="s">
        <v>90</v>
      </c>
      <c r="B10" s="167" t="s">
        <v>91</v>
      </c>
      <c r="C10" s="23">
        <v>316537.08</v>
      </c>
      <c r="D10" s="23">
        <v>316537.08</v>
      </c>
      <c r="E10" s="23">
        <v>316537.08</v>
      </c>
      <c r="F10" s="23"/>
      <c r="G10" s="23"/>
    </row>
    <row r="11" ht="18.75" customHeight="1" spans="1:7">
      <c r="A11" s="166" t="s">
        <v>94</v>
      </c>
      <c r="B11" s="166" t="s">
        <v>95</v>
      </c>
      <c r="C11" s="23">
        <v>11892</v>
      </c>
      <c r="D11" s="23">
        <v>11892</v>
      </c>
      <c r="E11" s="23">
        <v>11892</v>
      </c>
      <c r="F11" s="23"/>
      <c r="G11" s="23"/>
    </row>
    <row r="12" ht="18.75" customHeight="1" spans="1:7">
      <c r="A12" s="167" t="s">
        <v>96</v>
      </c>
      <c r="B12" s="167" t="s">
        <v>97</v>
      </c>
      <c r="C12" s="23">
        <v>11892</v>
      </c>
      <c r="D12" s="23">
        <v>11892</v>
      </c>
      <c r="E12" s="23">
        <v>11892</v>
      </c>
      <c r="F12" s="23"/>
      <c r="G12" s="23"/>
    </row>
    <row r="13" ht="18.75" customHeight="1" spans="1:7">
      <c r="A13" s="119" t="s">
        <v>98</v>
      </c>
      <c r="B13" s="119" t="s">
        <v>99</v>
      </c>
      <c r="C13" s="23">
        <v>2762298.62</v>
      </c>
      <c r="D13" s="23">
        <v>2762298.62</v>
      </c>
      <c r="E13" s="23">
        <v>2745015.26</v>
      </c>
      <c r="F13" s="23">
        <v>17283.36</v>
      </c>
      <c r="G13" s="23"/>
    </row>
    <row r="14" ht="18.75" customHeight="1" spans="1:7">
      <c r="A14" s="166" t="s">
        <v>100</v>
      </c>
      <c r="B14" s="166" t="s">
        <v>101</v>
      </c>
      <c r="C14" s="23">
        <v>2608888.58</v>
      </c>
      <c r="D14" s="23">
        <v>2608888.58</v>
      </c>
      <c r="E14" s="23">
        <v>2591605.22</v>
      </c>
      <c r="F14" s="23">
        <v>17283.36</v>
      </c>
      <c r="G14" s="23"/>
    </row>
    <row r="15" ht="18.75" customHeight="1" spans="1:7">
      <c r="A15" s="167" t="s">
        <v>102</v>
      </c>
      <c r="B15" s="167" t="s">
        <v>103</v>
      </c>
      <c r="C15" s="23">
        <v>2567488.58</v>
      </c>
      <c r="D15" s="23">
        <v>2567488.58</v>
      </c>
      <c r="E15" s="23">
        <v>2550205.22</v>
      </c>
      <c r="F15" s="23">
        <v>17283.36</v>
      </c>
      <c r="G15" s="23"/>
    </row>
    <row r="16" ht="18.75" customHeight="1" spans="1:7">
      <c r="A16" s="167" t="s">
        <v>104</v>
      </c>
      <c r="B16" s="167" t="s">
        <v>105</v>
      </c>
      <c r="C16" s="23">
        <v>41400</v>
      </c>
      <c r="D16" s="23">
        <v>41400</v>
      </c>
      <c r="E16" s="23">
        <v>41400</v>
      </c>
      <c r="F16" s="23"/>
      <c r="G16" s="23"/>
    </row>
    <row r="17" ht="18.75" customHeight="1" spans="1:7">
      <c r="A17" s="166" t="s">
        <v>106</v>
      </c>
      <c r="B17" s="166" t="s">
        <v>107</v>
      </c>
      <c r="C17" s="23">
        <v>153410.04</v>
      </c>
      <c r="D17" s="23">
        <v>153410.04</v>
      </c>
      <c r="E17" s="23">
        <v>153410.04</v>
      </c>
      <c r="F17" s="23"/>
      <c r="G17" s="23"/>
    </row>
    <row r="18" ht="18.75" customHeight="1" spans="1:7">
      <c r="A18" s="167" t="s">
        <v>110</v>
      </c>
      <c r="B18" s="167" t="s">
        <v>111</v>
      </c>
      <c r="C18" s="23">
        <v>140463.33</v>
      </c>
      <c r="D18" s="23">
        <v>140463.33</v>
      </c>
      <c r="E18" s="23">
        <v>140463.33</v>
      </c>
      <c r="F18" s="23"/>
      <c r="G18" s="23"/>
    </row>
    <row r="19" ht="18.75" customHeight="1" spans="1:7">
      <c r="A19" s="167" t="s">
        <v>112</v>
      </c>
      <c r="B19" s="167" t="s">
        <v>113</v>
      </c>
      <c r="C19" s="23">
        <v>12946.71</v>
      </c>
      <c r="D19" s="23">
        <v>12946.71</v>
      </c>
      <c r="E19" s="23">
        <v>12946.71</v>
      </c>
      <c r="F19" s="23"/>
      <c r="G19" s="23"/>
    </row>
    <row r="20" ht="18.75" customHeight="1" spans="1:7">
      <c r="A20" s="119" t="s">
        <v>120</v>
      </c>
      <c r="B20" s="119" t="s">
        <v>121</v>
      </c>
      <c r="C20" s="23">
        <v>237402.81</v>
      </c>
      <c r="D20" s="23">
        <v>237402.81</v>
      </c>
      <c r="E20" s="23">
        <v>237402.81</v>
      </c>
      <c r="F20" s="23"/>
      <c r="G20" s="23"/>
    </row>
    <row r="21" ht="18.75" customHeight="1" spans="1:7">
      <c r="A21" s="166" t="s">
        <v>122</v>
      </c>
      <c r="B21" s="166" t="s">
        <v>123</v>
      </c>
      <c r="C21" s="23">
        <v>237402.81</v>
      </c>
      <c r="D21" s="23">
        <v>237402.81</v>
      </c>
      <c r="E21" s="23">
        <v>237402.81</v>
      </c>
      <c r="F21" s="23"/>
      <c r="G21" s="23"/>
    </row>
    <row r="22" ht="18.75" customHeight="1" spans="1:7">
      <c r="A22" s="167" t="s">
        <v>124</v>
      </c>
      <c r="B22" s="167" t="s">
        <v>125</v>
      </c>
      <c r="C22" s="23">
        <v>237402.81</v>
      </c>
      <c r="D22" s="23">
        <v>237402.81</v>
      </c>
      <c r="E22" s="23">
        <v>237402.81</v>
      </c>
      <c r="F22" s="23"/>
      <c r="G22" s="23"/>
    </row>
    <row r="23" ht="18.75" customHeight="1" spans="1:7">
      <c r="A23" s="45" t="s">
        <v>56</v>
      </c>
      <c r="B23" s="45"/>
      <c r="C23" s="23">
        <v>3415678.91</v>
      </c>
      <c r="D23" s="23">
        <v>3415678.91</v>
      </c>
      <c r="E23" s="23">
        <v>3398395.55</v>
      </c>
      <c r="F23" s="23">
        <v>17283.36</v>
      </c>
      <c r="G23" s="23"/>
    </row>
  </sheetData>
  <mergeCells count="7">
    <mergeCell ref="A2:G2"/>
    <mergeCell ref="A3:E3"/>
    <mergeCell ref="A4:B4"/>
    <mergeCell ref="D4:F4"/>
    <mergeCell ref="A23:B23"/>
    <mergeCell ref="C4:C5"/>
    <mergeCell ref="G4:G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1"/>
  <sheetViews>
    <sheetView showZeros="0" workbookViewId="0">
      <selection activeCell="D49" sqref="D49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ht="15" customHeight="1" spans="1:7">
      <c r="A1" s="146"/>
      <c r="B1" s="147"/>
      <c r="C1" s="147"/>
      <c r="D1" s="148"/>
      <c r="G1" s="149" t="s">
        <v>174</v>
      </c>
    </row>
    <row r="2" ht="39" customHeight="1" spans="1:7">
      <c r="A2" s="138" t="str">
        <f>"2025"&amp;"年“三公”经费支出预算表"</f>
        <v>2025年“三公”经费支出预算表</v>
      </c>
      <c r="B2" s="67"/>
      <c r="C2" s="67"/>
      <c r="D2" s="67"/>
      <c r="E2" s="67"/>
      <c r="F2" s="67"/>
      <c r="G2" s="67"/>
    </row>
    <row r="3" ht="18.75" customHeight="1" spans="1:7">
      <c r="A3" s="34" t="str">
        <f>"单位名称："&amp;"永德县亚练乡卫生院"</f>
        <v>单位名称：永德县亚练乡卫生院</v>
      </c>
      <c r="B3" s="147"/>
      <c r="C3" s="147"/>
      <c r="D3" s="63"/>
      <c r="E3" s="2"/>
      <c r="G3" s="149" t="s">
        <v>175</v>
      </c>
    </row>
    <row r="4" ht="18.75" customHeight="1" spans="1:7">
      <c r="A4" s="9" t="s">
        <v>176</v>
      </c>
      <c r="B4" s="9" t="s">
        <v>177</v>
      </c>
      <c r="C4" s="26" t="s">
        <v>178</v>
      </c>
      <c r="D4" s="11" t="s">
        <v>179</v>
      </c>
      <c r="E4" s="12"/>
      <c r="F4" s="13"/>
      <c r="G4" s="26" t="s">
        <v>180</v>
      </c>
    </row>
    <row r="5" ht="18.75" customHeight="1" spans="1:7">
      <c r="A5" s="16"/>
      <c r="B5" s="150"/>
      <c r="C5" s="28"/>
      <c r="D5" s="151" t="s">
        <v>58</v>
      </c>
      <c r="E5" s="151" t="s">
        <v>181</v>
      </c>
      <c r="F5" s="151" t="s">
        <v>182</v>
      </c>
      <c r="G5" s="28"/>
    </row>
    <row r="6" ht="18.75" customHeight="1" spans="1:7">
      <c r="A6" s="152" t="s">
        <v>56</v>
      </c>
      <c r="B6" s="153">
        <v>1</v>
      </c>
      <c r="C6" s="154">
        <v>2</v>
      </c>
      <c r="D6" s="155">
        <v>3</v>
      </c>
      <c r="E6" s="155">
        <v>4</v>
      </c>
      <c r="F6" s="155">
        <v>5</v>
      </c>
      <c r="G6" s="154">
        <v>6</v>
      </c>
    </row>
    <row r="7" ht="18.75" customHeight="1" spans="1:7">
      <c r="A7" s="152" t="s">
        <v>56</v>
      </c>
      <c r="B7" s="156">
        <v>2758</v>
      </c>
      <c r="C7" s="156"/>
      <c r="D7" s="156"/>
      <c r="E7" s="156"/>
      <c r="F7" s="156"/>
      <c r="G7" s="156">
        <v>2758</v>
      </c>
    </row>
    <row r="8" ht="18.75" customHeight="1" spans="1:7">
      <c r="A8" s="157" t="s">
        <v>183</v>
      </c>
      <c r="B8" s="156"/>
      <c r="C8" s="156"/>
      <c r="D8" s="156"/>
      <c r="E8" s="156"/>
      <c r="F8" s="156"/>
      <c r="G8" s="156"/>
    </row>
    <row r="9" ht="18.75" customHeight="1" spans="1:7">
      <c r="A9" s="157" t="s">
        <v>184</v>
      </c>
      <c r="B9" s="156"/>
      <c r="C9" s="156"/>
      <c r="D9" s="156"/>
      <c r="E9" s="156"/>
      <c r="F9" s="156"/>
      <c r="G9" s="156"/>
    </row>
    <row r="10" ht="18.75" customHeight="1" spans="1:7">
      <c r="A10" s="157" t="s">
        <v>185</v>
      </c>
      <c r="B10" s="156"/>
      <c r="C10" s="156"/>
      <c r="D10" s="156"/>
      <c r="E10" s="156"/>
      <c r="F10" s="156"/>
      <c r="G10" s="156"/>
    </row>
    <row r="11" ht="18.75" customHeight="1" spans="1:7">
      <c r="A11" s="157" t="s">
        <v>186</v>
      </c>
      <c r="B11" s="156">
        <v>2758</v>
      </c>
      <c r="C11" s="156"/>
      <c r="D11" s="156"/>
      <c r="E11" s="156"/>
      <c r="F11" s="156"/>
      <c r="G11" s="156">
        <v>2758</v>
      </c>
    </row>
  </sheetData>
  <mergeCells count="7">
    <mergeCell ref="A2:G2"/>
    <mergeCell ref="A3:D3"/>
    <mergeCell ref="D4:F4"/>
    <mergeCell ref="A4:A6"/>
    <mergeCell ref="B4:B5"/>
    <mergeCell ref="C4:C5"/>
    <mergeCell ref="G4:G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W37"/>
  <sheetViews>
    <sheetView showZeros="0" workbookViewId="0">
      <selection activeCell="D49" sqref="D49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17.5714285714286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ht="18.75" customHeight="1" spans="2:23">
      <c r="B1" s="136"/>
      <c r="D1" s="137"/>
      <c r="E1" s="137"/>
      <c r="F1" s="137"/>
      <c r="G1" s="137"/>
      <c r="H1" s="64"/>
      <c r="I1" s="64"/>
      <c r="J1" s="64"/>
      <c r="K1" s="64"/>
      <c r="L1" s="64"/>
      <c r="M1" s="64"/>
      <c r="N1" s="2"/>
      <c r="O1" s="2"/>
      <c r="P1" s="2"/>
      <c r="Q1" s="64"/>
      <c r="U1" s="136"/>
      <c r="W1" s="31" t="s">
        <v>187</v>
      </c>
    </row>
    <row r="2" ht="39.75" customHeight="1" spans="1:23">
      <c r="A2" s="138" t="str">
        <f>"2025"&amp;"年部门基本支出预算表"</f>
        <v>2025年部门基本支出预算表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5"/>
      <c r="O2" s="5"/>
      <c r="P2" s="5"/>
      <c r="Q2" s="67"/>
      <c r="R2" s="67"/>
      <c r="S2" s="67"/>
      <c r="T2" s="67"/>
      <c r="U2" s="67"/>
      <c r="V2" s="67"/>
      <c r="W2" s="67"/>
    </row>
    <row r="3" ht="18.75" customHeight="1" spans="1:23">
      <c r="A3" s="6" t="str">
        <f>"单位名称："&amp;"永德县亚练乡卫生院"</f>
        <v>单位名称：永德县亚练乡卫生院</v>
      </c>
      <c r="B3" s="139"/>
      <c r="C3" s="139"/>
      <c r="D3" s="139"/>
      <c r="E3" s="139"/>
      <c r="F3" s="139"/>
      <c r="G3" s="139"/>
      <c r="H3" s="69"/>
      <c r="I3" s="69"/>
      <c r="J3" s="69"/>
      <c r="K3" s="69"/>
      <c r="L3" s="69"/>
      <c r="M3" s="69"/>
      <c r="N3" s="8"/>
      <c r="O3" s="8"/>
      <c r="P3" s="8"/>
      <c r="Q3" s="69"/>
      <c r="U3" s="136"/>
      <c r="W3" s="31" t="s">
        <v>175</v>
      </c>
    </row>
    <row r="4" ht="18.75" customHeight="1" spans="1:23">
      <c r="A4" s="9" t="s">
        <v>188</v>
      </c>
      <c r="B4" s="9" t="s">
        <v>189</v>
      </c>
      <c r="C4" s="9" t="s">
        <v>190</v>
      </c>
      <c r="D4" s="9" t="s">
        <v>191</v>
      </c>
      <c r="E4" s="9" t="s">
        <v>192</v>
      </c>
      <c r="F4" s="9" t="s">
        <v>193</v>
      </c>
      <c r="G4" s="9" t="s">
        <v>194</v>
      </c>
      <c r="H4" s="140" t="s">
        <v>195</v>
      </c>
      <c r="I4" s="87" t="s">
        <v>195</v>
      </c>
      <c r="J4" s="87"/>
      <c r="K4" s="87"/>
      <c r="L4" s="87"/>
      <c r="M4" s="87"/>
      <c r="N4" s="12"/>
      <c r="O4" s="12"/>
      <c r="P4" s="12"/>
      <c r="Q4" s="72" t="s">
        <v>62</v>
      </c>
      <c r="R4" s="87" t="s">
        <v>78</v>
      </c>
      <c r="S4" s="87"/>
      <c r="T4" s="87"/>
      <c r="U4" s="87"/>
      <c r="V4" s="87"/>
      <c r="W4" s="143"/>
    </row>
    <row r="5" ht="18.75" customHeight="1" spans="1:23">
      <c r="A5" s="14"/>
      <c r="B5" s="135"/>
      <c r="C5" s="14"/>
      <c r="D5" s="14"/>
      <c r="E5" s="14"/>
      <c r="F5" s="14"/>
      <c r="G5" s="14"/>
      <c r="H5" s="105" t="s">
        <v>196</v>
      </c>
      <c r="I5" s="140" t="s">
        <v>59</v>
      </c>
      <c r="J5" s="87"/>
      <c r="K5" s="87"/>
      <c r="L5" s="87"/>
      <c r="M5" s="143"/>
      <c r="N5" s="11" t="s">
        <v>197</v>
      </c>
      <c r="O5" s="12"/>
      <c r="P5" s="13"/>
      <c r="Q5" s="9" t="s">
        <v>62</v>
      </c>
      <c r="R5" s="140" t="s">
        <v>78</v>
      </c>
      <c r="S5" s="72" t="s">
        <v>65</v>
      </c>
      <c r="T5" s="87" t="s">
        <v>78</v>
      </c>
      <c r="U5" s="72" t="s">
        <v>67</v>
      </c>
      <c r="V5" s="72" t="s">
        <v>68</v>
      </c>
      <c r="W5" s="145" t="s">
        <v>69</v>
      </c>
    </row>
    <row r="6" ht="18.75" customHeight="1" spans="1:23">
      <c r="A6" s="27"/>
      <c r="B6" s="27"/>
      <c r="C6" s="27"/>
      <c r="D6" s="27"/>
      <c r="E6" s="27"/>
      <c r="F6" s="27"/>
      <c r="G6" s="27"/>
      <c r="H6" s="27"/>
      <c r="I6" s="144" t="s">
        <v>198</v>
      </c>
      <c r="J6" s="9" t="s">
        <v>199</v>
      </c>
      <c r="K6" s="9" t="s">
        <v>200</v>
      </c>
      <c r="L6" s="9" t="s">
        <v>201</v>
      </c>
      <c r="M6" s="9" t="s">
        <v>202</v>
      </c>
      <c r="N6" s="9" t="s">
        <v>59</v>
      </c>
      <c r="O6" s="9" t="s">
        <v>60</v>
      </c>
      <c r="P6" s="9" t="s">
        <v>61</v>
      </c>
      <c r="Q6" s="27"/>
      <c r="R6" s="9" t="s">
        <v>58</v>
      </c>
      <c r="S6" s="9" t="s">
        <v>65</v>
      </c>
      <c r="T6" s="9" t="s">
        <v>203</v>
      </c>
      <c r="U6" s="9" t="s">
        <v>67</v>
      </c>
      <c r="V6" s="9" t="s">
        <v>68</v>
      </c>
      <c r="W6" s="9" t="s">
        <v>69</v>
      </c>
    </row>
    <row r="7" ht="18.75" customHeight="1" spans="1:23">
      <c r="A7" s="108"/>
      <c r="B7" s="108"/>
      <c r="C7" s="108"/>
      <c r="D7" s="108"/>
      <c r="E7" s="108"/>
      <c r="F7" s="108"/>
      <c r="G7" s="108"/>
      <c r="H7" s="108"/>
      <c r="I7" s="91"/>
      <c r="J7" s="16" t="s">
        <v>204</v>
      </c>
      <c r="K7" s="16" t="s">
        <v>200</v>
      </c>
      <c r="L7" s="16" t="s">
        <v>201</v>
      </c>
      <c r="M7" s="16" t="s">
        <v>202</v>
      </c>
      <c r="N7" s="16" t="s">
        <v>200</v>
      </c>
      <c r="O7" s="16" t="s">
        <v>201</v>
      </c>
      <c r="P7" s="16" t="s">
        <v>202</v>
      </c>
      <c r="Q7" s="16" t="s">
        <v>62</v>
      </c>
      <c r="R7" s="16" t="s">
        <v>58</v>
      </c>
      <c r="S7" s="16" t="s">
        <v>65</v>
      </c>
      <c r="T7" s="16" t="s">
        <v>203</v>
      </c>
      <c r="U7" s="16" t="s">
        <v>67</v>
      </c>
      <c r="V7" s="16" t="s">
        <v>68</v>
      </c>
      <c r="W7" s="16" t="s">
        <v>69</v>
      </c>
    </row>
    <row r="8" ht="18.75" customHeight="1" spans="1:23">
      <c r="A8" s="141">
        <v>1</v>
      </c>
      <c r="B8" s="141">
        <v>2</v>
      </c>
      <c r="C8" s="141">
        <v>3</v>
      </c>
      <c r="D8" s="141">
        <v>4</v>
      </c>
      <c r="E8" s="141">
        <v>5</v>
      </c>
      <c r="F8" s="141">
        <v>6</v>
      </c>
      <c r="G8" s="141">
        <v>7</v>
      </c>
      <c r="H8" s="141">
        <v>8</v>
      </c>
      <c r="I8" s="141">
        <v>9</v>
      </c>
      <c r="J8" s="141">
        <v>10</v>
      </c>
      <c r="K8" s="141">
        <v>11</v>
      </c>
      <c r="L8" s="141">
        <v>12</v>
      </c>
      <c r="M8" s="141">
        <v>13</v>
      </c>
      <c r="N8" s="141">
        <v>14</v>
      </c>
      <c r="O8" s="141">
        <v>15</v>
      </c>
      <c r="P8" s="141">
        <v>16</v>
      </c>
      <c r="Q8" s="141">
        <v>17</v>
      </c>
      <c r="R8" s="141">
        <v>18</v>
      </c>
      <c r="S8" s="141">
        <v>19</v>
      </c>
      <c r="T8" s="141">
        <v>20</v>
      </c>
      <c r="U8" s="141">
        <v>21</v>
      </c>
      <c r="V8" s="141">
        <v>22</v>
      </c>
      <c r="W8" s="141">
        <v>23</v>
      </c>
    </row>
    <row r="9" ht="18.75" customHeight="1" spans="1:23">
      <c r="A9" s="142" t="s">
        <v>71</v>
      </c>
      <c r="B9" s="142"/>
      <c r="C9" s="142"/>
      <c r="D9" s="142"/>
      <c r="E9" s="142"/>
      <c r="F9" s="142"/>
      <c r="G9" s="142"/>
      <c r="H9" s="23">
        <v>8229180.91</v>
      </c>
      <c r="I9" s="23">
        <v>3415678.91</v>
      </c>
      <c r="J9" s="23"/>
      <c r="K9" s="23"/>
      <c r="L9" s="23">
        <v>3415678.91</v>
      </c>
      <c r="M9" s="23"/>
      <c r="N9" s="23"/>
      <c r="O9" s="23"/>
      <c r="P9" s="23"/>
      <c r="Q9" s="23"/>
      <c r="R9" s="23">
        <v>4813502</v>
      </c>
      <c r="S9" s="23">
        <v>4813502</v>
      </c>
      <c r="T9" s="23"/>
      <c r="U9" s="23"/>
      <c r="V9" s="23"/>
      <c r="W9" s="23"/>
    </row>
    <row r="10" ht="18.75" customHeight="1" spans="1:23">
      <c r="A10" s="142"/>
      <c r="B10" s="20" t="s">
        <v>205</v>
      </c>
      <c r="C10" s="20" t="s">
        <v>206</v>
      </c>
      <c r="D10" s="20" t="s">
        <v>102</v>
      </c>
      <c r="E10" s="20" t="s">
        <v>103</v>
      </c>
      <c r="F10" s="20" t="s">
        <v>207</v>
      </c>
      <c r="G10" s="20" t="s">
        <v>208</v>
      </c>
      <c r="H10" s="23">
        <v>864168</v>
      </c>
      <c r="I10" s="23">
        <v>864168</v>
      </c>
      <c r="J10" s="23"/>
      <c r="K10" s="23"/>
      <c r="L10" s="23">
        <v>864168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18.75" customHeight="1" spans="1:23">
      <c r="A11" s="130"/>
      <c r="B11" s="20" t="s">
        <v>205</v>
      </c>
      <c r="C11" s="20" t="s">
        <v>206</v>
      </c>
      <c r="D11" s="20" t="s">
        <v>102</v>
      </c>
      <c r="E11" s="20" t="s">
        <v>103</v>
      </c>
      <c r="F11" s="20" t="s">
        <v>209</v>
      </c>
      <c r="G11" s="20" t="s">
        <v>210</v>
      </c>
      <c r="H11" s="23">
        <v>117720</v>
      </c>
      <c r="I11" s="23">
        <v>117720</v>
      </c>
      <c r="J11" s="23"/>
      <c r="K11" s="23"/>
      <c r="L11" s="23">
        <v>117720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18.75" customHeight="1" spans="1:23">
      <c r="A12" s="130"/>
      <c r="B12" s="20" t="s">
        <v>205</v>
      </c>
      <c r="C12" s="20" t="s">
        <v>206</v>
      </c>
      <c r="D12" s="20" t="s">
        <v>102</v>
      </c>
      <c r="E12" s="20" t="s">
        <v>103</v>
      </c>
      <c r="F12" s="20" t="s">
        <v>209</v>
      </c>
      <c r="G12" s="20" t="s">
        <v>210</v>
      </c>
      <c r="H12" s="23">
        <v>108000</v>
      </c>
      <c r="I12" s="23">
        <v>108000</v>
      </c>
      <c r="J12" s="23"/>
      <c r="K12" s="23"/>
      <c r="L12" s="23">
        <v>108000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18.75" customHeight="1" spans="1:23">
      <c r="A13" s="130"/>
      <c r="B13" s="20" t="s">
        <v>205</v>
      </c>
      <c r="C13" s="20" t="s">
        <v>206</v>
      </c>
      <c r="D13" s="20" t="s">
        <v>118</v>
      </c>
      <c r="E13" s="20" t="s">
        <v>119</v>
      </c>
      <c r="F13" s="20" t="s">
        <v>209</v>
      </c>
      <c r="G13" s="20" t="s">
        <v>210</v>
      </c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18.75" customHeight="1" spans="1:23">
      <c r="A14" s="130"/>
      <c r="B14" s="20" t="s">
        <v>205</v>
      </c>
      <c r="C14" s="20" t="s">
        <v>206</v>
      </c>
      <c r="D14" s="20" t="s">
        <v>102</v>
      </c>
      <c r="E14" s="20" t="s">
        <v>103</v>
      </c>
      <c r="F14" s="20" t="s">
        <v>211</v>
      </c>
      <c r="G14" s="20" t="s">
        <v>212</v>
      </c>
      <c r="H14" s="23">
        <v>727968.72</v>
      </c>
      <c r="I14" s="23">
        <v>727968.72</v>
      </c>
      <c r="J14" s="23"/>
      <c r="K14" s="23"/>
      <c r="L14" s="23">
        <v>727968.72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18.75" customHeight="1" spans="1:23">
      <c r="A15" s="130"/>
      <c r="B15" s="20" t="s">
        <v>213</v>
      </c>
      <c r="C15" s="20" t="s">
        <v>214</v>
      </c>
      <c r="D15" s="20" t="s">
        <v>102</v>
      </c>
      <c r="E15" s="20" t="s">
        <v>103</v>
      </c>
      <c r="F15" s="20" t="s">
        <v>211</v>
      </c>
      <c r="G15" s="20" t="s">
        <v>212</v>
      </c>
      <c r="H15" s="23">
        <v>450000</v>
      </c>
      <c r="I15" s="23">
        <v>450000</v>
      </c>
      <c r="J15" s="23"/>
      <c r="K15" s="23"/>
      <c r="L15" s="23">
        <v>450000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18.75" customHeight="1" spans="1:23">
      <c r="A16" s="130"/>
      <c r="B16" s="20" t="s">
        <v>205</v>
      </c>
      <c r="C16" s="20" t="s">
        <v>206</v>
      </c>
      <c r="D16" s="20" t="s">
        <v>102</v>
      </c>
      <c r="E16" s="20" t="s">
        <v>103</v>
      </c>
      <c r="F16" s="20" t="s">
        <v>211</v>
      </c>
      <c r="G16" s="20" t="s">
        <v>212</v>
      </c>
      <c r="H16" s="23">
        <v>268500</v>
      </c>
      <c r="I16" s="23">
        <v>268500</v>
      </c>
      <c r="J16" s="23"/>
      <c r="K16" s="23"/>
      <c r="L16" s="23">
        <v>268500</v>
      </c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18.75" customHeight="1" spans="1:23">
      <c r="A17" s="130"/>
      <c r="B17" s="20" t="s">
        <v>215</v>
      </c>
      <c r="C17" s="20" t="s">
        <v>216</v>
      </c>
      <c r="D17" s="20" t="s">
        <v>90</v>
      </c>
      <c r="E17" s="20" t="s">
        <v>91</v>
      </c>
      <c r="F17" s="20" t="s">
        <v>217</v>
      </c>
      <c r="G17" s="20" t="s">
        <v>218</v>
      </c>
      <c r="H17" s="23">
        <v>316537.08</v>
      </c>
      <c r="I17" s="23">
        <v>316537.08</v>
      </c>
      <c r="J17" s="23"/>
      <c r="K17" s="23"/>
      <c r="L17" s="23">
        <v>316537.08</v>
      </c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18.75" customHeight="1" spans="1:23">
      <c r="A18" s="130"/>
      <c r="B18" s="20" t="s">
        <v>215</v>
      </c>
      <c r="C18" s="20" t="s">
        <v>216</v>
      </c>
      <c r="D18" s="20" t="s">
        <v>92</v>
      </c>
      <c r="E18" s="20" t="s">
        <v>93</v>
      </c>
      <c r="F18" s="20" t="s">
        <v>219</v>
      </c>
      <c r="G18" s="20" t="s">
        <v>220</v>
      </c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18.75" customHeight="1" spans="1:23">
      <c r="A19" s="130"/>
      <c r="B19" s="20" t="s">
        <v>215</v>
      </c>
      <c r="C19" s="20" t="s">
        <v>216</v>
      </c>
      <c r="D19" s="20" t="s">
        <v>108</v>
      </c>
      <c r="E19" s="20" t="s">
        <v>109</v>
      </c>
      <c r="F19" s="20" t="s">
        <v>221</v>
      </c>
      <c r="G19" s="20" t="s">
        <v>222</v>
      </c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18.75" customHeight="1" spans="1:23">
      <c r="A20" s="130"/>
      <c r="B20" s="20" t="s">
        <v>215</v>
      </c>
      <c r="C20" s="20" t="s">
        <v>216</v>
      </c>
      <c r="D20" s="20" t="s">
        <v>110</v>
      </c>
      <c r="E20" s="20" t="s">
        <v>111</v>
      </c>
      <c r="F20" s="20" t="s">
        <v>221</v>
      </c>
      <c r="G20" s="20" t="s">
        <v>222</v>
      </c>
      <c r="H20" s="23">
        <v>140463.33</v>
      </c>
      <c r="I20" s="23">
        <v>140463.33</v>
      </c>
      <c r="J20" s="23"/>
      <c r="K20" s="23"/>
      <c r="L20" s="23">
        <v>140463.33</v>
      </c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18.75" customHeight="1" spans="1:23">
      <c r="A21" s="130"/>
      <c r="B21" s="20" t="s">
        <v>215</v>
      </c>
      <c r="C21" s="20" t="s">
        <v>216</v>
      </c>
      <c r="D21" s="20" t="s">
        <v>112</v>
      </c>
      <c r="E21" s="20" t="s">
        <v>113</v>
      </c>
      <c r="F21" s="20" t="s">
        <v>223</v>
      </c>
      <c r="G21" s="20" t="s">
        <v>224</v>
      </c>
      <c r="H21" s="23">
        <v>3956.71</v>
      </c>
      <c r="I21" s="23">
        <v>3956.71</v>
      </c>
      <c r="J21" s="23"/>
      <c r="K21" s="23"/>
      <c r="L21" s="23">
        <v>3956.71</v>
      </c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18.75" customHeight="1" spans="1:23">
      <c r="A22" s="130"/>
      <c r="B22" s="20" t="s">
        <v>215</v>
      </c>
      <c r="C22" s="20" t="s">
        <v>216</v>
      </c>
      <c r="D22" s="20" t="s">
        <v>102</v>
      </c>
      <c r="E22" s="20" t="s">
        <v>103</v>
      </c>
      <c r="F22" s="20" t="s">
        <v>223</v>
      </c>
      <c r="G22" s="20" t="s">
        <v>224</v>
      </c>
      <c r="H22" s="23">
        <v>13848.5</v>
      </c>
      <c r="I22" s="23">
        <v>13848.5</v>
      </c>
      <c r="J22" s="23"/>
      <c r="K22" s="23"/>
      <c r="L22" s="23">
        <v>13848.5</v>
      </c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18.75" customHeight="1" spans="1:23">
      <c r="A23" s="130"/>
      <c r="B23" s="20" t="s">
        <v>215</v>
      </c>
      <c r="C23" s="20" t="s">
        <v>216</v>
      </c>
      <c r="D23" s="20" t="s">
        <v>112</v>
      </c>
      <c r="E23" s="20" t="s">
        <v>113</v>
      </c>
      <c r="F23" s="20" t="s">
        <v>223</v>
      </c>
      <c r="G23" s="20" t="s">
        <v>224</v>
      </c>
      <c r="H23" s="23">
        <v>8990</v>
      </c>
      <c r="I23" s="23">
        <v>8990</v>
      </c>
      <c r="J23" s="23"/>
      <c r="K23" s="23"/>
      <c r="L23" s="23">
        <v>8990</v>
      </c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18.75" customHeight="1" spans="1:23">
      <c r="A24" s="130"/>
      <c r="B24" s="20" t="s">
        <v>225</v>
      </c>
      <c r="C24" s="20" t="s">
        <v>125</v>
      </c>
      <c r="D24" s="20" t="s">
        <v>124</v>
      </c>
      <c r="E24" s="20" t="s">
        <v>125</v>
      </c>
      <c r="F24" s="20" t="s">
        <v>226</v>
      </c>
      <c r="G24" s="20" t="s">
        <v>125</v>
      </c>
      <c r="H24" s="23">
        <v>237402.81</v>
      </c>
      <c r="I24" s="23">
        <v>237402.81</v>
      </c>
      <c r="J24" s="23"/>
      <c r="K24" s="23"/>
      <c r="L24" s="23">
        <v>237402.81</v>
      </c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18.75" customHeight="1" spans="1:23">
      <c r="A25" s="130"/>
      <c r="B25" s="20" t="s">
        <v>227</v>
      </c>
      <c r="C25" s="20" t="s">
        <v>228</v>
      </c>
      <c r="D25" s="20" t="s">
        <v>102</v>
      </c>
      <c r="E25" s="20" t="s">
        <v>103</v>
      </c>
      <c r="F25" s="20" t="s">
        <v>229</v>
      </c>
      <c r="G25" s="20" t="s">
        <v>228</v>
      </c>
      <c r="H25" s="23">
        <v>17283.36</v>
      </c>
      <c r="I25" s="23">
        <v>17283.36</v>
      </c>
      <c r="J25" s="23"/>
      <c r="K25" s="23"/>
      <c r="L25" s="23">
        <v>17283.36</v>
      </c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18.75" customHeight="1" spans="1:23">
      <c r="A26" s="130"/>
      <c r="B26" s="20" t="s">
        <v>230</v>
      </c>
      <c r="C26" s="20" t="s">
        <v>231</v>
      </c>
      <c r="D26" s="20" t="s">
        <v>88</v>
      </c>
      <c r="E26" s="20" t="s">
        <v>89</v>
      </c>
      <c r="F26" s="20" t="s">
        <v>232</v>
      </c>
      <c r="G26" s="20" t="s">
        <v>231</v>
      </c>
      <c r="H26" s="23">
        <v>87548.4</v>
      </c>
      <c r="I26" s="23">
        <v>87548.4</v>
      </c>
      <c r="J26" s="23"/>
      <c r="K26" s="23"/>
      <c r="L26" s="23">
        <v>87548.4</v>
      </c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18.75" customHeight="1" spans="1:23">
      <c r="A27" s="130"/>
      <c r="B27" s="20" t="s">
        <v>233</v>
      </c>
      <c r="C27" s="20" t="s">
        <v>234</v>
      </c>
      <c r="D27" s="20" t="s">
        <v>104</v>
      </c>
      <c r="E27" s="20" t="s">
        <v>105</v>
      </c>
      <c r="F27" s="20" t="s">
        <v>235</v>
      </c>
      <c r="G27" s="20" t="s">
        <v>234</v>
      </c>
      <c r="H27" s="23">
        <v>41400</v>
      </c>
      <c r="I27" s="23">
        <v>41400</v>
      </c>
      <c r="J27" s="23"/>
      <c r="K27" s="23"/>
      <c r="L27" s="23">
        <v>41400</v>
      </c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18.75" customHeight="1" spans="1:23">
      <c r="A28" s="130"/>
      <c r="B28" s="20" t="s">
        <v>236</v>
      </c>
      <c r="C28" s="20" t="s">
        <v>237</v>
      </c>
      <c r="D28" s="20" t="s">
        <v>96</v>
      </c>
      <c r="E28" s="20" t="s">
        <v>97</v>
      </c>
      <c r="F28" s="20" t="s">
        <v>235</v>
      </c>
      <c r="G28" s="20" t="s">
        <v>234</v>
      </c>
      <c r="H28" s="23">
        <v>11892</v>
      </c>
      <c r="I28" s="23">
        <v>11892</v>
      </c>
      <c r="J28" s="23"/>
      <c r="K28" s="23"/>
      <c r="L28" s="23">
        <v>11892</v>
      </c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18.75" customHeight="1" spans="1:23">
      <c r="A29" s="130"/>
      <c r="B29" s="20" t="s">
        <v>238</v>
      </c>
      <c r="C29" s="20" t="s">
        <v>239</v>
      </c>
      <c r="D29" s="20" t="s">
        <v>102</v>
      </c>
      <c r="E29" s="20" t="s">
        <v>103</v>
      </c>
      <c r="F29" s="20" t="s">
        <v>240</v>
      </c>
      <c r="G29" s="20" t="s">
        <v>241</v>
      </c>
      <c r="H29" s="23">
        <v>1843099.28</v>
      </c>
      <c r="I29" s="23"/>
      <c r="J29" s="23"/>
      <c r="K29" s="23"/>
      <c r="L29" s="23"/>
      <c r="M29" s="23"/>
      <c r="N29" s="23"/>
      <c r="O29" s="23"/>
      <c r="P29" s="23"/>
      <c r="Q29" s="23"/>
      <c r="R29" s="23">
        <v>1843099.28</v>
      </c>
      <c r="S29" s="23">
        <v>1843099.28</v>
      </c>
      <c r="T29" s="23"/>
      <c r="U29" s="23"/>
      <c r="V29" s="23"/>
      <c r="W29" s="23"/>
    </row>
    <row r="30" ht="18.75" customHeight="1" spans="1:23">
      <c r="A30" s="130"/>
      <c r="B30" s="20" t="s">
        <v>238</v>
      </c>
      <c r="C30" s="20" t="s">
        <v>239</v>
      </c>
      <c r="D30" s="20" t="s">
        <v>102</v>
      </c>
      <c r="E30" s="20" t="s">
        <v>103</v>
      </c>
      <c r="F30" s="20" t="s">
        <v>240</v>
      </c>
      <c r="G30" s="20" t="s">
        <v>241</v>
      </c>
      <c r="H30" s="23">
        <v>486864</v>
      </c>
      <c r="I30" s="23"/>
      <c r="J30" s="23"/>
      <c r="K30" s="23"/>
      <c r="L30" s="23"/>
      <c r="M30" s="23"/>
      <c r="N30" s="23"/>
      <c r="O30" s="23"/>
      <c r="P30" s="23"/>
      <c r="Q30" s="23"/>
      <c r="R30" s="23">
        <v>486864</v>
      </c>
      <c r="S30" s="23">
        <v>486864</v>
      </c>
      <c r="T30" s="23"/>
      <c r="U30" s="23"/>
      <c r="V30" s="23"/>
      <c r="W30" s="23"/>
    </row>
    <row r="31" ht="18.75" customHeight="1" spans="1:23">
      <c r="A31" s="130"/>
      <c r="B31" s="20" t="s">
        <v>242</v>
      </c>
      <c r="C31" s="20" t="s">
        <v>243</v>
      </c>
      <c r="D31" s="20" t="s">
        <v>90</v>
      </c>
      <c r="E31" s="20" t="s">
        <v>91</v>
      </c>
      <c r="F31" s="20" t="s">
        <v>217</v>
      </c>
      <c r="G31" s="20" t="s">
        <v>218</v>
      </c>
      <c r="H31" s="23">
        <v>397413</v>
      </c>
      <c r="I31" s="23"/>
      <c r="J31" s="23"/>
      <c r="K31" s="23"/>
      <c r="L31" s="23"/>
      <c r="M31" s="23"/>
      <c r="N31" s="23"/>
      <c r="O31" s="23"/>
      <c r="P31" s="23"/>
      <c r="Q31" s="23"/>
      <c r="R31" s="23">
        <v>397413</v>
      </c>
      <c r="S31" s="23">
        <v>397413</v>
      </c>
      <c r="T31" s="23"/>
      <c r="U31" s="23"/>
      <c r="V31" s="23"/>
      <c r="W31" s="23"/>
    </row>
    <row r="32" ht="18.75" customHeight="1" spans="1:23">
      <c r="A32" s="130"/>
      <c r="B32" s="20" t="s">
        <v>242</v>
      </c>
      <c r="C32" s="20" t="s">
        <v>243</v>
      </c>
      <c r="D32" s="20" t="s">
        <v>102</v>
      </c>
      <c r="E32" s="20" t="s">
        <v>103</v>
      </c>
      <c r="F32" s="20" t="s">
        <v>223</v>
      </c>
      <c r="G32" s="20" t="s">
        <v>224</v>
      </c>
      <c r="H32" s="23">
        <v>17387</v>
      </c>
      <c r="I32" s="23"/>
      <c r="J32" s="23"/>
      <c r="K32" s="23"/>
      <c r="L32" s="23"/>
      <c r="M32" s="23"/>
      <c r="N32" s="23"/>
      <c r="O32" s="23"/>
      <c r="P32" s="23"/>
      <c r="Q32" s="23"/>
      <c r="R32" s="23">
        <v>17387</v>
      </c>
      <c r="S32" s="23">
        <v>17387</v>
      </c>
      <c r="T32" s="23"/>
      <c r="U32" s="23"/>
      <c r="V32" s="23"/>
      <c r="W32" s="23"/>
    </row>
    <row r="33" ht="18.75" customHeight="1" spans="1:23">
      <c r="A33" s="130"/>
      <c r="B33" s="20" t="s">
        <v>242</v>
      </c>
      <c r="C33" s="20" t="s">
        <v>243</v>
      </c>
      <c r="D33" s="20" t="s">
        <v>110</v>
      </c>
      <c r="E33" s="20" t="s">
        <v>111</v>
      </c>
      <c r="F33" s="20" t="s">
        <v>221</v>
      </c>
      <c r="G33" s="20" t="s">
        <v>222</v>
      </c>
      <c r="H33" s="23">
        <v>10081</v>
      </c>
      <c r="I33" s="23"/>
      <c r="J33" s="23"/>
      <c r="K33" s="23"/>
      <c r="L33" s="23"/>
      <c r="M33" s="23"/>
      <c r="N33" s="23"/>
      <c r="O33" s="23"/>
      <c r="P33" s="23"/>
      <c r="Q33" s="23"/>
      <c r="R33" s="23">
        <v>10081</v>
      </c>
      <c r="S33" s="23">
        <v>10081</v>
      </c>
      <c r="T33" s="23"/>
      <c r="U33" s="23"/>
      <c r="V33" s="23"/>
      <c r="W33" s="23"/>
    </row>
    <row r="34" ht="18.75" customHeight="1" spans="1:23">
      <c r="A34" s="130"/>
      <c r="B34" s="20" t="s">
        <v>242</v>
      </c>
      <c r="C34" s="20" t="s">
        <v>243</v>
      </c>
      <c r="D34" s="20" t="s">
        <v>112</v>
      </c>
      <c r="E34" s="20" t="s">
        <v>113</v>
      </c>
      <c r="F34" s="20" t="s">
        <v>223</v>
      </c>
      <c r="G34" s="20" t="s">
        <v>224</v>
      </c>
      <c r="H34" s="23">
        <v>9935</v>
      </c>
      <c r="I34" s="23"/>
      <c r="J34" s="23"/>
      <c r="K34" s="23"/>
      <c r="L34" s="23"/>
      <c r="M34" s="23"/>
      <c r="N34" s="23"/>
      <c r="O34" s="23"/>
      <c r="P34" s="23"/>
      <c r="Q34" s="23"/>
      <c r="R34" s="23">
        <v>9935</v>
      </c>
      <c r="S34" s="23">
        <v>9935</v>
      </c>
      <c r="T34" s="23"/>
      <c r="U34" s="23"/>
      <c r="V34" s="23"/>
      <c r="W34" s="23"/>
    </row>
    <row r="35" ht="18.75" customHeight="1" spans="1:23">
      <c r="A35" s="130"/>
      <c r="B35" s="20" t="s">
        <v>244</v>
      </c>
      <c r="C35" s="20" t="s">
        <v>245</v>
      </c>
      <c r="D35" s="20" t="s">
        <v>102</v>
      </c>
      <c r="E35" s="20" t="s">
        <v>103</v>
      </c>
      <c r="F35" s="20" t="s">
        <v>211</v>
      </c>
      <c r="G35" s="20" t="s">
        <v>212</v>
      </c>
      <c r="H35" s="23">
        <v>1969990.72</v>
      </c>
      <c r="I35" s="23"/>
      <c r="J35" s="23"/>
      <c r="K35" s="23"/>
      <c r="L35" s="23"/>
      <c r="M35" s="23"/>
      <c r="N35" s="23"/>
      <c r="O35" s="23"/>
      <c r="P35" s="23"/>
      <c r="Q35" s="23"/>
      <c r="R35" s="23">
        <v>1969990.72</v>
      </c>
      <c r="S35" s="23">
        <v>1969990.72</v>
      </c>
      <c r="T35" s="23"/>
      <c r="U35" s="23"/>
      <c r="V35" s="23"/>
      <c r="W35" s="23"/>
    </row>
    <row r="36" ht="18.75" customHeight="1" spans="1:23">
      <c r="A36" s="130"/>
      <c r="B36" s="20" t="s">
        <v>246</v>
      </c>
      <c r="C36" s="20" t="s">
        <v>247</v>
      </c>
      <c r="D36" s="20" t="s">
        <v>124</v>
      </c>
      <c r="E36" s="20" t="s">
        <v>125</v>
      </c>
      <c r="F36" s="20" t="s">
        <v>226</v>
      </c>
      <c r="G36" s="20" t="s">
        <v>125</v>
      </c>
      <c r="H36" s="23">
        <v>78732</v>
      </c>
      <c r="I36" s="23"/>
      <c r="J36" s="23"/>
      <c r="K36" s="23"/>
      <c r="L36" s="23"/>
      <c r="M36" s="23"/>
      <c r="N36" s="23"/>
      <c r="O36" s="23"/>
      <c r="P36" s="23"/>
      <c r="Q36" s="23"/>
      <c r="R36" s="23">
        <v>78732</v>
      </c>
      <c r="S36" s="23">
        <v>78732</v>
      </c>
      <c r="T36" s="23"/>
      <c r="U36" s="23"/>
      <c r="V36" s="23"/>
      <c r="W36" s="23"/>
    </row>
    <row r="37" ht="18.75" customHeight="1" spans="1:23">
      <c r="A37" s="22" t="s">
        <v>56</v>
      </c>
      <c r="B37" s="22"/>
      <c r="C37" s="22"/>
      <c r="D37" s="22"/>
      <c r="E37" s="22"/>
      <c r="F37" s="22"/>
      <c r="G37" s="22"/>
      <c r="H37" s="23">
        <v>8229180.91</v>
      </c>
      <c r="I37" s="23">
        <v>3415678.91</v>
      </c>
      <c r="J37" s="23"/>
      <c r="K37" s="23"/>
      <c r="L37" s="23">
        <v>3415678.91</v>
      </c>
      <c r="M37" s="23"/>
      <c r="N37" s="23"/>
      <c r="O37" s="23"/>
      <c r="P37" s="23"/>
      <c r="Q37" s="23"/>
      <c r="R37" s="23">
        <v>4813502</v>
      </c>
      <c r="S37" s="23">
        <v>4813502</v>
      </c>
      <c r="T37" s="23"/>
      <c r="U37" s="23"/>
      <c r="V37" s="23"/>
      <c r="W37" s="23"/>
    </row>
  </sheetData>
  <mergeCells count="30">
    <mergeCell ref="A2:W2"/>
    <mergeCell ref="A3:G3"/>
    <mergeCell ref="H4:W4"/>
    <mergeCell ref="I5:M5"/>
    <mergeCell ref="N5:P5"/>
    <mergeCell ref="R5:W5"/>
    <mergeCell ref="A37:G37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W48"/>
  <sheetViews>
    <sheetView showZeros="0" topLeftCell="B7" workbookViewId="0">
      <selection activeCell="D49" sqref="D49"/>
    </sheetView>
  </sheetViews>
  <sheetFormatPr defaultColWidth="9.14285714285714" defaultRowHeight="14.25" customHeight="1"/>
  <cols>
    <col min="1" max="1" width="12.4190476190476" customWidth="1"/>
    <col min="2" max="2" width="33.7333333333333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ht="13.5" customHeight="1" spans="2:23">
      <c r="B1" s="128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  <c r="Q1" s="2"/>
      <c r="U1" s="128"/>
      <c r="W1" s="32" t="s">
        <v>248</v>
      </c>
    </row>
    <row r="2" ht="41.25" customHeight="1" spans="1:23">
      <c r="A2" s="4" t="str">
        <f>"2025"&amp;"年部门项目支出预算表"</f>
        <v>2025年部门项目支出预算表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18.75" customHeight="1" spans="1:23">
      <c r="A3" s="6" t="str">
        <f>"单位名称："&amp;"永德县亚练乡卫生院"</f>
        <v>单位名称：永德县亚练乡卫生院</v>
      </c>
      <c r="B3" s="7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U3" s="128"/>
      <c r="W3" s="32" t="s">
        <v>175</v>
      </c>
    </row>
    <row r="4" ht="18.75" customHeight="1" spans="1:23">
      <c r="A4" s="9" t="s">
        <v>249</v>
      </c>
      <c r="B4" s="10" t="s">
        <v>189</v>
      </c>
      <c r="C4" s="9" t="s">
        <v>190</v>
      </c>
      <c r="D4" s="9" t="s">
        <v>250</v>
      </c>
      <c r="E4" s="10" t="s">
        <v>191</v>
      </c>
      <c r="F4" s="10" t="s">
        <v>192</v>
      </c>
      <c r="G4" s="10" t="s">
        <v>251</v>
      </c>
      <c r="H4" s="10" t="s">
        <v>252</v>
      </c>
      <c r="I4" s="26" t="s">
        <v>56</v>
      </c>
      <c r="J4" s="11" t="s">
        <v>253</v>
      </c>
      <c r="K4" s="12"/>
      <c r="L4" s="12"/>
      <c r="M4" s="13"/>
      <c r="N4" s="11" t="s">
        <v>197</v>
      </c>
      <c r="O4" s="12"/>
      <c r="P4" s="13"/>
      <c r="Q4" s="10" t="s">
        <v>62</v>
      </c>
      <c r="R4" s="11" t="s">
        <v>78</v>
      </c>
      <c r="S4" s="12"/>
      <c r="T4" s="12"/>
      <c r="U4" s="12"/>
      <c r="V4" s="12"/>
      <c r="W4" s="13"/>
    </row>
    <row r="5" ht="18.75" customHeight="1" spans="1:23">
      <c r="A5" s="14"/>
      <c r="B5" s="27"/>
      <c r="C5" s="14"/>
      <c r="D5" s="14"/>
      <c r="E5" s="15"/>
      <c r="F5" s="15"/>
      <c r="G5" s="15"/>
      <c r="H5" s="15"/>
      <c r="I5" s="27"/>
      <c r="J5" s="132" t="s">
        <v>59</v>
      </c>
      <c r="K5" s="133"/>
      <c r="L5" s="10" t="s">
        <v>60</v>
      </c>
      <c r="M5" s="10" t="s">
        <v>61</v>
      </c>
      <c r="N5" s="10" t="s">
        <v>59</v>
      </c>
      <c r="O5" s="10" t="s">
        <v>60</v>
      </c>
      <c r="P5" s="10" t="s">
        <v>61</v>
      </c>
      <c r="Q5" s="15"/>
      <c r="R5" s="10" t="s">
        <v>58</v>
      </c>
      <c r="S5" s="9" t="s">
        <v>65</v>
      </c>
      <c r="T5" s="9" t="s">
        <v>203</v>
      </c>
      <c r="U5" s="9" t="s">
        <v>67</v>
      </c>
      <c r="V5" s="9" t="s">
        <v>68</v>
      </c>
      <c r="W5" s="9" t="s">
        <v>69</v>
      </c>
    </row>
    <row r="6" ht="18.75" customHeight="1" spans="1:23">
      <c r="A6" s="27"/>
      <c r="B6" s="27"/>
      <c r="C6" s="27"/>
      <c r="D6" s="27"/>
      <c r="E6" s="27"/>
      <c r="F6" s="27"/>
      <c r="G6" s="27"/>
      <c r="H6" s="27"/>
      <c r="I6" s="27"/>
      <c r="J6" s="134" t="s">
        <v>58</v>
      </c>
      <c r="K6" s="92"/>
      <c r="L6" s="27"/>
      <c r="M6" s="27"/>
      <c r="N6" s="27"/>
      <c r="O6" s="27"/>
      <c r="P6" s="27"/>
      <c r="Q6" s="27"/>
      <c r="R6" s="27"/>
      <c r="S6" s="135"/>
      <c r="T6" s="135"/>
      <c r="U6" s="135"/>
      <c r="V6" s="135"/>
      <c r="W6" s="135"/>
    </row>
    <row r="7" ht="18.75" customHeight="1" spans="1:23">
      <c r="A7" s="16"/>
      <c r="B7" s="28"/>
      <c r="C7" s="16"/>
      <c r="D7" s="16"/>
      <c r="E7" s="17"/>
      <c r="F7" s="17"/>
      <c r="G7" s="17"/>
      <c r="H7" s="17"/>
      <c r="I7" s="28"/>
      <c r="J7" s="40" t="s">
        <v>58</v>
      </c>
      <c r="K7" s="40" t="s">
        <v>254</v>
      </c>
      <c r="L7" s="17"/>
      <c r="M7" s="17"/>
      <c r="N7" s="17"/>
      <c r="O7" s="17"/>
      <c r="P7" s="17"/>
      <c r="Q7" s="17"/>
      <c r="R7" s="17"/>
      <c r="S7" s="17"/>
      <c r="T7" s="17"/>
      <c r="U7" s="28"/>
      <c r="V7" s="17"/>
      <c r="W7" s="17"/>
    </row>
    <row r="8" ht="18.75" customHeight="1" spans="1:23">
      <c r="A8" s="129">
        <v>1</v>
      </c>
      <c r="B8" s="129">
        <v>2</v>
      </c>
      <c r="C8" s="129">
        <v>3</v>
      </c>
      <c r="D8" s="129">
        <v>4</v>
      </c>
      <c r="E8" s="129">
        <v>5</v>
      </c>
      <c r="F8" s="129">
        <v>6</v>
      </c>
      <c r="G8" s="129">
        <v>7</v>
      </c>
      <c r="H8" s="129">
        <v>8</v>
      </c>
      <c r="I8" s="129">
        <v>9</v>
      </c>
      <c r="J8" s="129">
        <v>10</v>
      </c>
      <c r="K8" s="129">
        <v>11</v>
      </c>
      <c r="L8" s="129">
        <v>12</v>
      </c>
      <c r="M8" s="129">
        <v>13</v>
      </c>
      <c r="N8" s="129">
        <v>14</v>
      </c>
      <c r="O8" s="129">
        <v>15</v>
      </c>
      <c r="P8" s="129">
        <v>16</v>
      </c>
      <c r="Q8" s="129">
        <v>17</v>
      </c>
      <c r="R8" s="129">
        <v>18</v>
      </c>
      <c r="S8" s="129">
        <v>19</v>
      </c>
      <c r="T8" s="129">
        <v>20</v>
      </c>
      <c r="U8" s="129">
        <v>21</v>
      </c>
      <c r="V8" s="129">
        <v>22</v>
      </c>
      <c r="W8" s="129">
        <v>23</v>
      </c>
    </row>
    <row r="9" ht="18.75" customHeight="1" spans="1:23">
      <c r="A9" s="20"/>
      <c r="B9" s="20"/>
      <c r="C9" s="20" t="s">
        <v>255</v>
      </c>
      <c r="D9" s="20"/>
      <c r="E9" s="20"/>
      <c r="F9" s="20"/>
      <c r="G9" s="20"/>
      <c r="H9" s="20"/>
      <c r="I9" s="23">
        <v>180373.82</v>
      </c>
      <c r="J9" s="23"/>
      <c r="K9" s="23"/>
      <c r="L9" s="23"/>
      <c r="M9" s="23"/>
      <c r="N9" s="23"/>
      <c r="O9" s="23"/>
      <c r="P9" s="23"/>
      <c r="Q9" s="23"/>
      <c r="R9" s="23">
        <v>180373.82</v>
      </c>
      <c r="S9" s="23">
        <v>180373.82</v>
      </c>
      <c r="T9" s="23"/>
      <c r="U9" s="23"/>
      <c r="V9" s="23"/>
      <c r="W9" s="23"/>
    </row>
    <row r="10" ht="18.75" customHeight="1" spans="1:23">
      <c r="A10" s="29" t="s">
        <v>256</v>
      </c>
      <c r="B10" s="29" t="s">
        <v>257</v>
      </c>
      <c r="C10" s="29" t="s">
        <v>255</v>
      </c>
      <c r="D10" s="29" t="s">
        <v>71</v>
      </c>
      <c r="E10" s="29" t="s">
        <v>102</v>
      </c>
      <c r="F10" s="29" t="s">
        <v>103</v>
      </c>
      <c r="G10" s="29" t="s">
        <v>258</v>
      </c>
      <c r="H10" s="29" t="s">
        <v>259</v>
      </c>
      <c r="I10" s="23">
        <v>10800</v>
      </c>
      <c r="J10" s="23"/>
      <c r="K10" s="23"/>
      <c r="L10" s="23"/>
      <c r="M10" s="23"/>
      <c r="N10" s="23"/>
      <c r="O10" s="23"/>
      <c r="P10" s="23"/>
      <c r="Q10" s="23"/>
      <c r="R10" s="23">
        <v>10800</v>
      </c>
      <c r="S10" s="23">
        <v>10800</v>
      </c>
      <c r="T10" s="23"/>
      <c r="U10" s="23"/>
      <c r="V10" s="23"/>
      <c r="W10" s="23"/>
    </row>
    <row r="11" ht="18.75" customHeight="1" spans="1:23">
      <c r="A11" s="29" t="s">
        <v>256</v>
      </c>
      <c r="B11" s="29" t="s">
        <v>257</v>
      </c>
      <c r="C11" s="29" t="s">
        <v>255</v>
      </c>
      <c r="D11" s="29" t="s">
        <v>71</v>
      </c>
      <c r="E11" s="29" t="s">
        <v>102</v>
      </c>
      <c r="F11" s="29" t="s">
        <v>103</v>
      </c>
      <c r="G11" s="29" t="s">
        <v>260</v>
      </c>
      <c r="H11" s="29" t="s">
        <v>261</v>
      </c>
      <c r="I11" s="23">
        <v>20000</v>
      </c>
      <c r="J11" s="23"/>
      <c r="K11" s="23"/>
      <c r="L11" s="23"/>
      <c r="M11" s="23"/>
      <c r="N11" s="23"/>
      <c r="O11" s="23"/>
      <c r="P11" s="23"/>
      <c r="Q11" s="23"/>
      <c r="R11" s="23">
        <v>20000</v>
      </c>
      <c r="S11" s="23">
        <v>20000</v>
      </c>
      <c r="T11" s="23"/>
      <c r="U11" s="23"/>
      <c r="V11" s="23"/>
      <c r="W11" s="23"/>
    </row>
    <row r="12" ht="18.75" customHeight="1" spans="1:23">
      <c r="A12" s="29" t="s">
        <v>256</v>
      </c>
      <c r="B12" s="29" t="s">
        <v>257</v>
      </c>
      <c r="C12" s="29" t="s">
        <v>255</v>
      </c>
      <c r="D12" s="29" t="s">
        <v>71</v>
      </c>
      <c r="E12" s="29" t="s">
        <v>102</v>
      </c>
      <c r="F12" s="29" t="s">
        <v>103</v>
      </c>
      <c r="G12" s="29" t="s">
        <v>262</v>
      </c>
      <c r="H12" s="29" t="s">
        <v>263</v>
      </c>
      <c r="I12" s="23">
        <v>4050.82</v>
      </c>
      <c r="J12" s="23"/>
      <c r="K12" s="23"/>
      <c r="L12" s="23"/>
      <c r="M12" s="23"/>
      <c r="N12" s="23"/>
      <c r="O12" s="23"/>
      <c r="P12" s="23"/>
      <c r="Q12" s="23"/>
      <c r="R12" s="23">
        <v>4050.82</v>
      </c>
      <c r="S12" s="23">
        <v>4050.82</v>
      </c>
      <c r="T12" s="23"/>
      <c r="U12" s="23"/>
      <c r="V12" s="23"/>
      <c r="W12" s="23"/>
    </row>
    <row r="13" ht="18.75" customHeight="1" spans="1:23">
      <c r="A13" s="29" t="s">
        <v>256</v>
      </c>
      <c r="B13" s="29" t="s">
        <v>257</v>
      </c>
      <c r="C13" s="29" t="s">
        <v>255</v>
      </c>
      <c r="D13" s="29" t="s">
        <v>71</v>
      </c>
      <c r="E13" s="29" t="s">
        <v>102</v>
      </c>
      <c r="F13" s="29" t="s">
        <v>103</v>
      </c>
      <c r="G13" s="29" t="s">
        <v>262</v>
      </c>
      <c r="H13" s="29" t="s">
        <v>263</v>
      </c>
      <c r="I13" s="23">
        <v>30545</v>
      </c>
      <c r="J13" s="23"/>
      <c r="K13" s="23"/>
      <c r="L13" s="23"/>
      <c r="M13" s="23"/>
      <c r="N13" s="23"/>
      <c r="O13" s="23"/>
      <c r="P13" s="23"/>
      <c r="Q13" s="23"/>
      <c r="R13" s="23">
        <v>30545</v>
      </c>
      <c r="S13" s="23">
        <v>30545</v>
      </c>
      <c r="T13" s="23"/>
      <c r="U13" s="23"/>
      <c r="V13" s="23"/>
      <c r="W13" s="23"/>
    </row>
    <row r="14" ht="18.75" customHeight="1" spans="1:23">
      <c r="A14" s="29" t="s">
        <v>256</v>
      </c>
      <c r="B14" s="29" t="s">
        <v>257</v>
      </c>
      <c r="C14" s="29" t="s">
        <v>255</v>
      </c>
      <c r="D14" s="29" t="s">
        <v>71</v>
      </c>
      <c r="E14" s="29" t="s">
        <v>102</v>
      </c>
      <c r="F14" s="29" t="s">
        <v>103</v>
      </c>
      <c r="G14" s="29" t="s">
        <v>264</v>
      </c>
      <c r="H14" s="29" t="s">
        <v>265</v>
      </c>
      <c r="I14" s="23">
        <v>31480</v>
      </c>
      <c r="J14" s="23"/>
      <c r="K14" s="23"/>
      <c r="L14" s="23"/>
      <c r="M14" s="23"/>
      <c r="N14" s="23"/>
      <c r="O14" s="23"/>
      <c r="P14" s="23"/>
      <c r="Q14" s="23"/>
      <c r="R14" s="23">
        <v>31480</v>
      </c>
      <c r="S14" s="23">
        <v>31480</v>
      </c>
      <c r="T14" s="23"/>
      <c r="U14" s="23"/>
      <c r="V14" s="23"/>
      <c r="W14" s="23"/>
    </row>
    <row r="15" ht="18.75" customHeight="1" spans="1:23">
      <c r="A15" s="29" t="s">
        <v>256</v>
      </c>
      <c r="B15" s="29" t="s">
        <v>257</v>
      </c>
      <c r="C15" s="29" t="s">
        <v>255</v>
      </c>
      <c r="D15" s="29" t="s">
        <v>71</v>
      </c>
      <c r="E15" s="29" t="s">
        <v>102</v>
      </c>
      <c r="F15" s="29" t="s">
        <v>103</v>
      </c>
      <c r="G15" s="29" t="s">
        <v>264</v>
      </c>
      <c r="H15" s="29" t="s">
        <v>265</v>
      </c>
      <c r="I15" s="23">
        <v>50000</v>
      </c>
      <c r="J15" s="23"/>
      <c r="K15" s="23"/>
      <c r="L15" s="23"/>
      <c r="M15" s="23"/>
      <c r="N15" s="23"/>
      <c r="O15" s="23"/>
      <c r="P15" s="23"/>
      <c r="Q15" s="23"/>
      <c r="R15" s="23">
        <v>50000</v>
      </c>
      <c r="S15" s="23">
        <v>50000</v>
      </c>
      <c r="T15" s="23"/>
      <c r="U15" s="23"/>
      <c r="V15" s="23"/>
      <c r="W15" s="23"/>
    </row>
    <row r="16" ht="18.75" customHeight="1" spans="1:23">
      <c r="A16" s="29" t="s">
        <v>256</v>
      </c>
      <c r="B16" s="29" t="s">
        <v>257</v>
      </c>
      <c r="C16" s="29" t="s">
        <v>255</v>
      </c>
      <c r="D16" s="29" t="s">
        <v>71</v>
      </c>
      <c r="E16" s="29" t="s">
        <v>102</v>
      </c>
      <c r="F16" s="29" t="s">
        <v>103</v>
      </c>
      <c r="G16" s="29" t="s">
        <v>264</v>
      </c>
      <c r="H16" s="29" t="s">
        <v>265</v>
      </c>
      <c r="I16" s="23">
        <v>18900</v>
      </c>
      <c r="J16" s="23"/>
      <c r="K16" s="23"/>
      <c r="L16" s="23"/>
      <c r="M16" s="23"/>
      <c r="N16" s="23"/>
      <c r="O16" s="23"/>
      <c r="P16" s="23"/>
      <c r="Q16" s="23"/>
      <c r="R16" s="23">
        <v>18900</v>
      </c>
      <c r="S16" s="23">
        <v>18900</v>
      </c>
      <c r="T16" s="23"/>
      <c r="U16" s="23"/>
      <c r="V16" s="23"/>
      <c r="W16" s="23"/>
    </row>
    <row r="17" ht="18.75" customHeight="1" spans="1:23">
      <c r="A17" s="29" t="s">
        <v>256</v>
      </c>
      <c r="B17" s="29" t="s">
        <v>257</v>
      </c>
      <c r="C17" s="29" t="s">
        <v>255</v>
      </c>
      <c r="D17" s="29" t="s">
        <v>71</v>
      </c>
      <c r="E17" s="29" t="s">
        <v>102</v>
      </c>
      <c r="F17" s="29" t="s">
        <v>103</v>
      </c>
      <c r="G17" s="29" t="s">
        <v>264</v>
      </c>
      <c r="H17" s="29" t="s">
        <v>265</v>
      </c>
      <c r="I17" s="23">
        <v>4598</v>
      </c>
      <c r="J17" s="23"/>
      <c r="K17" s="23"/>
      <c r="L17" s="23"/>
      <c r="M17" s="23"/>
      <c r="N17" s="23"/>
      <c r="O17" s="23"/>
      <c r="P17" s="23"/>
      <c r="Q17" s="23"/>
      <c r="R17" s="23">
        <v>4598</v>
      </c>
      <c r="S17" s="23">
        <v>4598</v>
      </c>
      <c r="T17" s="23"/>
      <c r="U17" s="23"/>
      <c r="V17" s="23"/>
      <c r="W17" s="23"/>
    </row>
    <row r="18" ht="18.75" customHeight="1" spans="1:23">
      <c r="A18" s="29" t="s">
        <v>256</v>
      </c>
      <c r="B18" s="29" t="s">
        <v>257</v>
      </c>
      <c r="C18" s="29" t="s">
        <v>255</v>
      </c>
      <c r="D18" s="29" t="s">
        <v>71</v>
      </c>
      <c r="E18" s="29" t="s">
        <v>102</v>
      </c>
      <c r="F18" s="29" t="s">
        <v>103</v>
      </c>
      <c r="G18" s="29" t="s">
        <v>266</v>
      </c>
      <c r="H18" s="29" t="s">
        <v>267</v>
      </c>
      <c r="I18" s="23">
        <v>10000</v>
      </c>
      <c r="J18" s="23"/>
      <c r="K18" s="23"/>
      <c r="L18" s="23"/>
      <c r="M18" s="23"/>
      <c r="N18" s="23"/>
      <c r="O18" s="23"/>
      <c r="P18" s="23"/>
      <c r="Q18" s="23"/>
      <c r="R18" s="23">
        <v>10000</v>
      </c>
      <c r="S18" s="23">
        <v>10000</v>
      </c>
      <c r="T18" s="23"/>
      <c r="U18" s="23"/>
      <c r="V18" s="23"/>
      <c r="W18" s="23"/>
    </row>
    <row r="19" ht="18.75" customHeight="1" spans="1:23">
      <c r="A19" s="130"/>
      <c r="B19" s="130"/>
      <c r="C19" s="20" t="s">
        <v>268</v>
      </c>
      <c r="D19" s="130"/>
      <c r="E19" s="130"/>
      <c r="F19" s="130"/>
      <c r="G19" s="130"/>
      <c r="H19" s="130"/>
      <c r="I19" s="23">
        <v>441900</v>
      </c>
      <c r="J19" s="23"/>
      <c r="K19" s="23"/>
      <c r="L19" s="23"/>
      <c r="M19" s="23"/>
      <c r="N19" s="23"/>
      <c r="O19" s="23"/>
      <c r="P19" s="23"/>
      <c r="Q19" s="23"/>
      <c r="R19" s="23">
        <v>441900</v>
      </c>
      <c r="S19" s="23">
        <v>441900</v>
      </c>
      <c r="T19" s="23"/>
      <c r="U19" s="23"/>
      <c r="V19" s="23"/>
      <c r="W19" s="23"/>
    </row>
    <row r="20" ht="18.75" customHeight="1" spans="1:23">
      <c r="A20" s="29" t="s">
        <v>256</v>
      </c>
      <c r="B20" s="29" t="s">
        <v>269</v>
      </c>
      <c r="C20" s="29" t="s">
        <v>268</v>
      </c>
      <c r="D20" s="29" t="s">
        <v>71</v>
      </c>
      <c r="E20" s="29" t="s">
        <v>102</v>
      </c>
      <c r="F20" s="29" t="s">
        <v>103</v>
      </c>
      <c r="G20" s="29" t="s">
        <v>258</v>
      </c>
      <c r="H20" s="29" t="s">
        <v>259</v>
      </c>
      <c r="I20" s="23">
        <v>54900</v>
      </c>
      <c r="J20" s="23"/>
      <c r="K20" s="23"/>
      <c r="L20" s="23"/>
      <c r="M20" s="23"/>
      <c r="N20" s="23"/>
      <c r="O20" s="23"/>
      <c r="P20" s="23"/>
      <c r="Q20" s="23"/>
      <c r="R20" s="23">
        <v>54900</v>
      </c>
      <c r="S20" s="23">
        <v>54900</v>
      </c>
      <c r="T20" s="23"/>
      <c r="U20" s="23"/>
      <c r="V20" s="23"/>
      <c r="W20" s="23"/>
    </row>
    <row r="21" ht="18.75" customHeight="1" spans="1:23">
      <c r="A21" s="29" t="s">
        <v>256</v>
      </c>
      <c r="B21" s="29" t="s">
        <v>269</v>
      </c>
      <c r="C21" s="29" t="s">
        <v>268</v>
      </c>
      <c r="D21" s="29" t="s">
        <v>71</v>
      </c>
      <c r="E21" s="29" t="s">
        <v>102</v>
      </c>
      <c r="F21" s="29" t="s">
        <v>103</v>
      </c>
      <c r="G21" s="29" t="s">
        <v>260</v>
      </c>
      <c r="H21" s="29" t="s">
        <v>261</v>
      </c>
      <c r="I21" s="23">
        <v>20000</v>
      </c>
      <c r="J21" s="23"/>
      <c r="K21" s="23"/>
      <c r="L21" s="23"/>
      <c r="M21" s="23"/>
      <c r="N21" s="23"/>
      <c r="O21" s="23"/>
      <c r="P21" s="23"/>
      <c r="Q21" s="23"/>
      <c r="R21" s="23">
        <v>20000</v>
      </c>
      <c r="S21" s="23">
        <v>20000</v>
      </c>
      <c r="T21" s="23"/>
      <c r="U21" s="23"/>
      <c r="V21" s="23"/>
      <c r="W21" s="23"/>
    </row>
    <row r="22" ht="18.75" customHeight="1" spans="1:23">
      <c r="A22" s="29" t="s">
        <v>256</v>
      </c>
      <c r="B22" s="29" t="s">
        <v>269</v>
      </c>
      <c r="C22" s="29" t="s">
        <v>268</v>
      </c>
      <c r="D22" s="29" t="s">
        <v>71</v>
      </c>
      <c r="E22" s="29" t="s">
        <v>102</v>
      </c>
      <c r="F22" s="29" t="s">
        <v>103</v>
      </c>
      <c r="G22" s="29" t="s">
        <v>262</v>
      </c>
      <c r="H22" s="29" t="s">
        <v>263</v>
      </c>
      <c r="I22" s="23">
        <v>20000</v>
      </c>
      <c r="J22" s="23"/>
      <c r="K22" s="23"/>
      <c r="L22" s="23"/>
      <c r="M22" s="23"/>
      <c r="N22" s="23"/>
      <c r="O22" s="23"/>
      <c r="P22" s="23"/>
      <c r="Q22" s="23"/>
      <c r="R22" s="23">
        <v>20000</v>
      </c>
      <c r="S22" s="23">
        <v>20000</v>
      </c>
      <c r="T22" s="23"/>
      <c r="U22" s="23"/>
      <c r="V22" s="23"/>
      <c r="W22" s="23"/>
    </row>
    <row r="23" ht="18.75" customHeight="1" spans="1:23">
      <c r="A23" s="29" t="s">
        <v>256</v>
      </c>
      <c r="B23" s="29" t="s">
        <v>269</v>
      </c>
      <c r="C23" s="29" t="s">
        <v>268</v>
      </c>
      <c r="D23" s="29" t="s">
        <v>71</v>
      </c>
      <c r="E23" s="29" t="s">
        <v>102</v>
      </c>
      <c r="F23" s="29" t="s">
        <v>103</v>
      </c>
      <c r="G23" s="29" t="s">
        <v>262</v>
      </c>
      <c r="H23" s="29" t="s">
        <v>263</v>
      </c>
      <c r="I23" s="23">
        <v>100000</v>
      </c>
      <c r="J23" s="23"/>
      <c r="K23" s="23"/>
      <c r="L23" s="23"/>
      <c r="M23" s="23"/>
      <c r="N23" s="23"/>
      <c r="O23" s="23"/>
      <c r="P23" s="23"/>
      <c r="Q23" s="23"/>
      <c r="R23" s="23">
        <v>100000</v>
      </c>
      <c r="S23" s="23">
        <v>100000</v>
      </c>
      <c r="T23" s="23"/>
      <c r="U23" s="23"/>
      <c r="V23" s="23"/>
      <c r="W23" s="23"/>
    </row>
    <row r="24" ht="18.75" customHeight="1" spans="1:23">
      <c r="A24" s="29" t="s">
        <v>256</v>
      </c>
      <c r="B24" s="29" t="s">
        <v>269</v>
      </c>
      <c r="C24" s="29" t="s">
        <v>268</v>
      </c>
      <c r="D24" s="29" t="s">
        <v>71</v>
      </c>
      <c r="E24" s="29" t="s">
        <v>102</v>
      </c>
      <c r="F24" s="29" t="s">
        <v>103</v>
      </c>
      <c r="G24" s="29" t="s">
        <v>264</v>
      </c>
      <c r="H24" s="29" t="s">
        <v>265</v>
      </c>
      <c r="I24" s="23">
        <v>27000</v>
      </c>
      <c r="J24" s="23"/>
      <c r="K24" s="23"/>
      <c r="L24" s="23"/>
      <c r="M24" s="23"/>
      <c r="N24" s="23"/>
      <c r="O24" s="23"/>
      <c r="P24" s="23"/>
      <c r="Q24" s="23"/>
      <c r="R24" s="23">
        <v>27000</v>
      </c>
      <c r="S24" s="23">
        <v>27000</v>
      </c>
      <c r="T24" s="23"/>
      <c r="U24" s="23"/>
      <c r="V24" s="23"/>
      <c r="W24" s="23"/>
    </row>
    <row r="25" ht="18.75" customHeight="1" spans="1:23">
      <c r="A25" s="29" t="s">
        <v>256</v>
      </c>
      <c r="B25" s="29" t="s">
        <v>269</v>
      </c>
      <c r="C25" s="29" t="s">
        <v>268</v>
      </c>
      <c r="D25" s="29" t="s">
        <v>71</v>
      </c>
      <c r="E25" s="29" t="s">
        <v>102</v>
      </c>
      <c r="F25" s="29" t="s">
        <v>103</v>
      </c>
      <c r="G25" s="29" t="s">
        <v>264</v>
      </c>
      <c r="H25" s="29" t="s">
        <v>265</v>
      </c>
      <c r="I25" s="23">
        <v>50000</v>
      </c>
      <c r="J25" s="23"/>
      <c r="K25" s="23"/>
      <c r="L25" s="23"/>
      <c r="M25" s="23"/>
      <c r="N25" s="23"/>
      <c r="O25" s="23"/>
      <c r="P25" s="23"/>
      <c r="Q25" s="23"/>
      <c r="R25" s="23">
        <v>50000</v>
      </c>
      <c r="S25" s="23">
        <v>50000</v>
      </c>
      <c r="T25" s="23"/>
      <c r="U25" s="23"/>
      <c r="V25" s="23"/>
      <c r="W25" s="23"/>
    </row>
    <row r="26" ht="18.75" customHeight="1" spans="1:23">
      <c r="A26" s="29" t="s">
        <v>256</v>
      </c>
      <c r="B26" s="29" t="s">
        <v>269</v>
      </c>
      <c r="C26" s="29" t="s">
        <v>268</v>
      </c>
      <c r="D26" s="29" t="s">
        <v>71</v>
      </c>
      <c r="E26" s="29" t="s">
        <v>102</v>
      </c>
      <c r="F26" s="29" t="s">
        <v>103</v>
      </c>
      <c r="G26" s="29" t="s">
        <v>264</v>
      </c>
      <c r="H26" s="29" t="s">
        <v>265</v>
      </c>
      <c r="I26" s="23">
        <v>90000</v>
      </c>
      <c r="J26" s="23"/>
      <c r="K26" s="23"/>
      <c r="L26" s="23"/>
      <c r="M26" s="23"/>
      <c r="N26" s="23"/>
      <c r="O26" s="23"/>
      <c r="P26" s="23"/>
      <c r="Q26" s="23"/>
      <c r="R26" s="23">
        <v>90000</v>
      </c>
      <c r="S26" s="23">
        <v>90000</v>
      </c>
      <c r="T26" s="23"/>
      <c r="U26" s="23"/>
      <c r="V26" s="23"/>
      <c r="W26" s="23"/>
    </row>
    <row r="27" ht="18.75" customHeight="1" spans="1:23">
      <c r="A27" s="29" t="s">
        <v>256</v>
      </c>
      <c r="B27" s="29" t="s">
        <v>269</v>
      </c>
      <c r="C27" s="29" t="s">
        <v>268</v>
      </c>
      <c r="D27" s="29" t="s">
        <v>71</v>
      </c>
      <c r="E27" s="29" t="s">
        <v>102</v>
      </c>
      <c r="F27" s="29" t="s">
        <v>103</v>
      </c>
      <c r="G27" s="29" t="s">
        <v>264</v>
      </c>
      <c r="H27" s="29" t="s">
        <v>265</v>
      </c>
      <c r="I27" s="23">
        <v>70000</v>
      </c>
      <c r="J27" s="23"/>
      <c r="K27" s="23"/>
      <c r="L27" s="23"/>
      <c r="M27" s="23"/>
      <c r="N27" s="23"/>
      <c r="O27" s="23"/>
      <c r="P27" s="23"/>
      <c r="Q27" s="23"/>
      <c r="R27" s="23">
        <v>70000</v>
      </c>
      <c r="S27" s="23">
        <v>70000</v>
      </c>
      <c r="T27" s="23"/>
      <c r="U27" s="23"/>
      <c r="V27" s="23"/>
      <c r="W27" s="23"/>
    </row>
    <row r="28" ht="18.75" customHeight="1" spans="1:23">
      <c r="A28" s="29" t="s">
        <v>256</v>
      </c>
      <c r="B28" s="29" t="s">
        <v>269</v>
      </c>
      <c r="C28" s="29" t="s">
        <v>268</v>
      </c>
      <c r="D28" s="29" t="s">
        <v>71</v>
      </c>
      <c r="E28" s="29" t="s">
        <v>102</v>
      </c>
      <c r="F28" s="29" t="s">
        <v>103</v>
      </c>
      <c r="G28" s="29" t="s">
        <v>266</v>
      </c>
      <c r="H28" s="29" t="s">
        <v>267</v>
      </c>
      <c r="I28" s="23">
        <v>10000</v>
      </c>
      <c r="J28" s="23"/>
      <c r="K28" s="23"/>
      <c r="L28" s="23"/>
      <c r="M28" s="23"/>
      <c r="N28" s="23"/>
      <c r="O28" s="23"/>
      <c r="P28" s="23"/>
      <c r="Q28" s="23"/>
      <c r="R28" s="23">
        <v>10000</v>
      </c>
      <c r="S28" s="23">
        <v>10000</v>
      </c>
      <c r="T28" s="23"/>
      <c r="U28" s="23"/>
      <c r="V28" s="23"/>
      <c r="W28" s="23"/>
    </row>
    <row r="29" ht="18.75" customHeight="1" spans="1:23">
      <c r="A29" s="130"/>
      <c r="B29" s="130"/>
      <c r="C29" s="20" t="s">
        <v>270</v>
      </c>
      <c r="D29" s="130"/>
      <c r="E29" s="130"/>
      <c r="F29" s="130"/>
      <c r="G29" s="130"/>
      <c r="H29" s="130"/>
      <c r="I29" s="23">
        <v>5790224</v>
      </c>
      <c r="J29" s="23"/>
      <c r="K29" s="23"/>
      <c r="L29" s="23"/>
      <c r="M29" s="23"/>
      <c r="N29" s="23"/>
      <c r="O29" s="23"/>
      <c r="P29" s="23"/>
      <c r="Q29" s="23"/>
      <c r="R29" s="23">
        <v>5790224</v>
      </c>
      <c r="S29" s="23">
        <v>5790224</v>
      </c>
      <c r="T29" s="23"/>
      <c r="U29" s="23"/>
      <c r="V29" s="23"/>
      <c r="W29" s="23"/>
    </row>
    <row r="30" ht="18.75" customHeight="1" spans="1:23">
      <c r="A30" s="29" t="s">
        <v>256</v>
      </c>
      <c r="B30" s="29" t="s">
        <v>271</v>
      </c>
      <c r="C30" s="29" t="s">
        <v>270</v>
      </c>
      <c r="D30" s="29" t="s">
        <v>71</v>
      </c>
      <c r="E30" s="29" t="s">
        <v>102</v>
      </c>
      <c r="F30" s="29" t="s">
        <v>103</v>
      </c>
      <c r="G30" s="29" t="s">
        <v>258</v>
      </c>
      <c r="H30" s="29" t="s">
        <v>259</v>
      </c>
      <c r="I30" s="23">
        <v>204122</v>
      </c>
      <c r="J30" s="23"/>
      <c r="K30" s="23"/>
      <c r="L30" s="23"/>
      <c r="M30" s="23"/>
      <c r="N30" s="23"/>
      <c r="O30" s="23"/>
      <c r="P30" s="23"/>
      <c r="Q30" s="23"/>
      <c r="R30" s="23">
        <v>204122</v>
      </c>
      <c r="S30" s="23">
        <v>204122</v>
      </c>
      <c r="T30" s="23"/>
      <c r="U30" s="23"/>
      <c r="V30" s="23"/>
      <c r="W30" s="23"/>
    </row>
    <row r="31" ht="18.75" customHeight="1" spans="1:23">
      <c r="A31" s="29" t="s">
        <v>256</v>
      </c>
      <c r="B31" s="29" t="s">
        <v>271</v>
      </c>
      <c r="C31" s="29" t="s">
        <v>270</v>
      </c>
      <c r="D31" s="29" t="s">
        <v>71</v>
      </c>
      <c r="E31" s="29" t="s">
        <v>102</v>
      </c>
      <c r="F31" s="29" t="s">
        <v>103</v>
      </c>
      <c r="G31" s="29" t="s">
        <v>272</v>
      </c>
      <c r="H31" s="29" t="s">
        <v>273</v>
      </c>
      <c r="I31" s="23">
        <v>1615</v>
      </c>
      <c r="J31" s="23"/>
      <c r="K31" s="23"/>
      <c r="L31" s="23"/>
      <c r="M31" s="23"/>
      <c r="N31" s="23"/>
      <c r="O31" s="23"/>
      <c r="P31" s="23"/>
      <c r="Q31" s="23"/>
      <c r="R31" s="23">
        <v>1615</v>
      </c>
      <c r="S31" s="23">
        <v>1615</v>
      </c>
      <c r="T31" s="23"/>
      <c r="U31" s="23"/>
      <c r="V31" s="23"/>
      <c r="W31" s="23"/>
    </row>
    <row r="32" ht="18.75" customHeight="1" spans="1:23">
      <c r="A32" s="29" t="s">
        <v>256</v>
      </c>
      <c r="B32" s="29" t="s">
        <v>271</v>
      </c>
      <c r="C32" s="29" t="s">
        <v>270</v>
      </c>
      <c r="D32" s="29" t="s">
        <v>71</v>
      </c>
      <c r="E32" s="29" t="s">
        <v>102</v>
      </c>
      <c r="F32" s="29" t="s">
        <v>103</v>
      </c>
      <c r="G32" s="29" t="s">
        <v>274</v>
      </c>
      <c r="H32" s="29" t="s">
        <v>275</v>
      </c>
      <c r="I32" s="23">
        <v>8122</v>
      </c>
      <c r="J32" s="23"/>
      <c r="K32" s="23"/>
      <c r="L32" s="23"/>
      <c r="M32" s="23"/>
      <c r="N32" s="23"/>
      <c r="O32" s="23"/>
      <c r="P32" s="23"/>
      <c r="Q32" s="23"/>
      <c r="R32" s="23">
        <v>8122</v>
      </c>
      <c r="S32" s="23">
        <v>8122</v>
      </c>
      <c r="T32" s="23"/>
      <c r="U32" s="23"/>
      <c r="V32" s="23"/>
      <c r="W32" s="23"/>
    </row>
    <row r="33" ht="18.75" customHeight="1" spans="1:23">
      <c r="A33" s="29" t="s">
        <v>256</v>
      </c>
      <c r="B33" s="29" t="s">
        <v>271</v>
      </c>
      <c r="C33" s="29" t="s">
        <v>270</v>
      </c>
      <c r="D33" s="29" t="s">
        <v>71</v>
      </c>
      <c r="E33" s="29" t="s">
        <v>102</v>
      </c>
      <c r="F33" s="29" t="s">
        <v>103</v>
      </c>
      <c r="G33" s="29" t="s">
        <v>276</v>
      </c>
      <c r="H33" s="29" t="s">
        <v>277</v>
      </c>
      <c r="I33" s="23">
        <v>39393</v>
      </c>
      <c r="J33" s="23"/>
      <c r="K33" s="23"/>
      <c r="L33" s="23"/>
      <c r="M33" s="23"/>
      <c r="N33" s="23"/>
      <c r="O33" s="23"/>
      <c r="P33" s="23"/>
      <c r="Q33" s="23"/>
      <c r="R33" s="23">
        <v>39393</v>
      </c>
      <c r="S33" s="23">
        <v>39393</v>
      </c>
      <c r="T33" s="23"/>
      <c r="U33" s="23"/>
      <c r="V33" s="23"/>
      <c r="W33" s="23"/>
    </row>
    <row r="34" ht="18.75" customHeight="1" spans="1:23">
      <c r="A34" s="29" t="s">
        <v>256</v>
      </c>
      <c r="B34" s="29" t="s">
        <v>271</v>
      </c>
      <c r="C34" s="29" t="s">
        <v>270</v>
      </c>
      <c r="D34" s="29" t="s">
        <v>71</v>
      </c>
      <c r="E34" s="29" t="s">
        <v>102</v>
      </c>
      <c r="F34" s="29" t="s">
        <v>103</v>
      </c>
      <c r="G34" s="29" t="s">
        <v>278</v>
      </c>
      <c r="H34" s="29" t="s">
        <v>279</v>
      </c>
      <c r="I34" s="23">
        <v>29657</v>
      </c>
      <c r="J34" s="23"/>
      <c r="K34" s="23"/>
      <c r="L34" s="23"/>
      <c r="M34" s="23"/>
      <c r="N34" s="23"/>
      <c r="O34" s="23"/>
      <c r="P34" s="23"/>
      <c r="Q34" s="23"/>
      <c r="R34" s="23">
        <v>29657</v>
      </c>
      <c r="S34" s="23">
        <v>29657</v>
      </c>
      <c r="T34" s="23"/>
      <c r="U34" s="23"/>
      <c r="V34" s="23"/>
      <c r="W34" s="23"/>
    </row>
    <row r="35" ht="18.75" customHeight="1" spans="1:23">
      <c r="A35" s="29" t="s">
        <v>256</v>
      </c>
      <c r="B35" s="29" t="s">
        <v>271</v>
      </c>
      <c r="C35" s="29" t="s">
        <v>270</v>
      </c>
      <c r="D35" s="29" t="s">
        <v>71</v>
      </c>
      <c r="E35" s="29" t="s">
        <v>102</v>
      </c>
      <c r="F35" s="29" t="s">
        <v>103</v>
      </c>
      <c r="G35" s="29" t="s">
        <v>280</v>
      </c>
      <c r="H35" s="29" t="s">
        <v>281</v>
      </c>
      <c r="I35" s="23">
        <v>87480</v>
      </c>
      <c r="J35" s="23"/>
      <c r="K35" s="23"/>
      <c r="L35" s="23"/>
      <c r="M35" s="23"/>
      <c r="N35" s="23"/>
      <c r="O35" s="23"/>
      <c r="P35" s="23"/>
      <c r="Q35" s="23"/>
      <c r="R35" s="23">
        <v>87480</v>
      </c>
      <c r="S35" s="23">
        <v>87480</v>
      </c>
      <c r="T35" s="23"/>
      <c r="U35" s="23"/>
      <c r="V35" s="23"/>
      <c r="W35" s="23"/>
    </row>
    <row r="36" ht="18.75" customHeight="1" spans="1:23">
      <c r="A36" s="29" t="s">
        <v>256</v>
      </c>
      <c r="B36" s="29" t="s">
        <v>271</v>
      </c>
      <c r="C36" s="29" t="s">
        <v>270</v>
      </c>
      <c r="D36" s="29" t="s">
        <v>71</v>
      </c>
      <c r="E36" s="29" t="s">
        <v>102</v>
      </c>
      <c r="F36" s="29" t="s">
        <v>103</v>
      </c>
      <c r="G36" s="29" t="s">
        <v>282</v>
      </c>
      <c r="H36" s="29" t="s">
        <v>283</v>
      </c>
      <c r="I36" s="23">
        <v>255607</v>
      </c>
      <c r="J36" s="23"/>
      <c r="K36" s="23"/>
      <c r="L36" s="23"/>
      <c r="M36" s="23"/>
      <c r="N36" s="23"/>
      <c r="O36" s="23"/>
      <c r="P36" s="23"/>
      <c r="Q36" s="23"/>
      <c r="R36" s="23">
        <v>255607</v>
      </c>
      <c r="S36" s="23">
        <v>255607</v>
      </c>
      <c r="T36" s="23"/>
      <c r="U36" s="23"/>
      <c r="V36" s="23"/>
      <c r="W36" s="23"/>
    </row>
    <row r="37" ht="18.75" customHeight="1" spans="1:23">
      <c r="A37" s="29" t="s">
        <v>256</v>
      </c>
      <c r="B37" s="29" t="s">
        <v>271</v>
      </c>
      <c r="C37" s="29" t="s">
        <v>270</v>
      </c>
      <c r="D37" s="29" t="s">
        <v>71</v>
      </c>
      <c r="E37" s="29" t="s">
        <v>102</v>
      </c>
      <c r="F37" s="29" t="s">
        <v>103</v>
      </c>
      <c r="G37" s="29" t="s">
        <v>284</v>
      </c>
      <c r="H37" s="29" t="s">
        <v>285</v>
      </c>
      <c r="I37" s="23">
        <v>39413</v>
      </c>
      <c r="J37" s="23"/>
      <c r="K37" s="23"/>
      <c r="L37" s="23"/>
      <c r="M37" s="23"/>
      <c r="N37" s="23"/>
      <c r="O37" s="23"/>
      <c r="P37" s="23"/>
      <c r="Q37" s="23"/>
      <c r="R37" s="23">
        <v>39413</v>
      </c>
      <c r="S37" s="23">
        <v>39413</v>
      </c>
      <c r="T37" s="23"/>
      <c r="U37" s="23"/>
      <c r="V37" s="23"/>
      <c r="W37" s="23"/>
    </row>
    <row r="38" ht="18.75" customHeight="1" spans="1:23">
      <c r="A38" s="29" t="s">
        <v>256</v>
      </c>
      <c r="B38" s="29" t="s">
        <v>271</v>
      </c>
      <c r="C38" s="29" t="s">
        <v>270</v>
      </c>
      <c r="D38" s="29" t="s">
        <v>71</v>
      </c>
      <c r="E38" s="29" t="s">
        <v>102</v>
      </c>
      <c r="F38" s="29" t="s">
        <v>103</v>
      </c>
      <c r="G38" s="29" t="s">
        <v>286</v>
      </c>
      <c r="H38" s="29" t="s">
        <v>287</v>
      </c>
      <c r="I38" s="23">
        <v>144</v>
      </c>
      <c r="J38" s="23"/>
      <c r="K38" s="23"/>
      <c r="L38" s="23"/>
      <c r="M38" s="23"/>
      <c r="N38" s="23"/>
      <c r="O38" s="23"/>
      <c r="P38" s="23"/>
      <c r="Q38" s="23"/>
      <c r="R38" s="23">
        <v>144</v>
      </c>
      <c r="S38" s="23">
        <v>144</v>
      </c>
      <c r="T38" s="23"/>
      <c r="U38" s="23"/>
      <c r="V38" s="23"/>
      <c r="W38" s="23"/>
    </row>
    <row r="39" ht="18.75" customHeight="1" spans="1:23">
      <c r="A39" s="29" t="s">
        <v>256</v>
      </c>
      <c r="B39" s="29" t="s">
        <v>271</v>
      </c>
      <c r="C39" s="29" t="s">
        <v>270</v>
      </c>
      <c r="D39" s="29" t="s">
        <v>71</v>
      </c>
      <c r="E39" s="29" t="s">
        <v>102</v>
      </c>
      <c r="F39" s="29" t="s">
        <v>103</v>
      </c>
      <c r="G39" s="29" t="s">
        <v>288</v>
      </c>
      <c r="H39" s="29" t="s">
        <v>289</v>
      </c>
      <c r="I39" s="23">
        <v>73320</v>
      </c>
      <c r="J39" s="23"/>
      <c r="K39" s="23"/>
      <c r="L39" s="23"/>
      <c r="M39" s="23"/>
      <c r="N39" s="23"/>
      <c r="O39" s="23"/>
      <c r="P39" s="23"/>
      <c r="Q39" s="23"/>
      <c r="R39" s="23">
        <v>73320</v>
      </c>
      <c r="S39" s="23">
        <v>73320</v>
      </c>
      <c r="T39" s="23"/>
      <c r="U39" s="23"/>
      <c r="V39" s="23"/>
      <c r="W39" s="23"/>
    </row>
    <row r="40" ht="18.75" customHeight="1" spans="1:23">
      <c r="A40" s="29" t="s">
        <v>256</v>
      </c>
      <c r="B40" s="29" t="s">
        <v>271</v>
      </c>
      <c r="C40" s="29" t="s">
        <v>270</v>
      </c>
      <c r="D40" s="29" t="s">
        <v>71</v>
      </c>
      <c r="E40" s="29" t="s">
        <v>102</v>
      </c>
      <c r="F40" s="29" t="s">
        <v>103</v>
      </c>
      <c r="G40" s="29" t="s">
        <v>290</v>
      </c>
      <c r="H40" s="29" t="s">
        <v>180</v>
      </c>
      <c r="I40" s="23">
        <v>2758</v>
      </c>
      <c r="J40" s="23"/>
      <c r="K40" s="23"/>
      <c r="L40" s="23"/>
      <c r="M40" s="23"/>
      <c r="N40" s="23"/>
      <c r="O40" s="23"/>
      <c r="P40" s="23"/>
      <c r="Q40" s="23"/>
      <c r="R40" s="23">
        <v>2758</v>
      </c>
      <c r="S40" s="23">
        <v>2758</v>
      </c>
      <c r="T40" s="23"/>
      <c r="U40" s="23"/>
      <c r="V40" s="23"/>
      <c r="W40" s="23"/>
    </row>
    <row r="41" ht="18.75" customHeight="1" spans="1:23">
      <c r="A41" s="29" t="s">
        <v>256</v>
      </c>
      <c r="B41" s="29" t="s">
        <v>271</v>
      </c>
      <c r="C41" s="29" t="s">
        <v>270</v>
      </c>
      <c r="D41" s="29" t="s">
        <v>71</v>
      </c>
      <c r="E41" s="29" t="s">
        <v>102</v>
      </c>
      <c r="F41" s="29" t="s">
        <v>103</v>
      </c>
      <c r="G41" s="29" t="s">
        <v>291</v>
      </c>
      <c r="H41" s="29" t="s">
        <v>292</v>
      </c>
      <c r="I41" s="23">
        <v>4100238</v>
      </c>
      <c r="J41" s="23"/>
      <c r="K41" s="23"/>
      <c r="L41" s="23"/>
      <c r="M41" s="23"/>
      <c r="N41" s="23"/>
      <c r="O41" s="23"/>
      <c r="P41" s="23"/>
      <c r="Q41" s="23"/>
      <c r="R41" s="23">
        <v>4100238</v>
      </c>
      <c r="S41" s="23">
        <v>4100238</v>
      </c>
      <c r="T41" s="23"/>
      <c r="U41" s="23"/>
      <c r="V41" s="23"/>
      <c r="W41" s="23"/>
    </row>
    <row r="42" ht="18.75" customHeight="1" spans="1:23">
      <c r="A42" s="29" t="s">
        <v>256</v>
      </c>
      <c r="B42" s="29" t="s">
        <v>271</v>
      </c>
      <c r="C42" s="29" t="s">
        <v>270</v>
      </c>
      <c r="D42" s="29" t="s">
        <v>71</v>
      </c>
      <c r="E42" s="29" t="s">
        <v>102</v>
      </c>
      <c r="F42" s="29" t="s">
        <v>103</v>
      </c>
      <c r="G42" s="29" t="s">
        <v>293</v>
      </c>
      <c r="H42" s="29" t="s">
        <v>294</v>
      </c>
      <c r="I42" s="23">
        <v>530196</v>
      </c>
      <c r="J42" s="23"/>
      <c r="K42" s="23"/>
      <c r="L42" s="23"/>
      <c r="M42" s="23"/>
      <c r="N42" s="23"/>
      <c r="O42" s="23"/>
      <c r="P42" s="23"/>
      <c r="Q42" s="23"/>
      <c r="R42" s="23">
        <v>530196</v>
      </c>
      <c r="S42" s="23">
        <v>530196</v>
      </c>
      <c r="T42" s="23"/>
      <c r="U42" s="23"/>
      <c r="V42" s="23"/>
      <c r="W42" s="23"/>
    </row>
    <row r="43" ht="18.75" customHeight="1" spans="1:23">
      <c r="A43" s="29" t="s">
        <v>256</v>
      </c>
      <c r="B43" s="29" t="s">
        <v>271</v>
      </c>
      <c r="C43" s="29" t="s">
        <v>270</v>
      </c>
      <c r="D43" s="29" t="s">
        <v>71</v>
      </c>
      <c r="E43" s="29" t="s">
        <v>102</v>
      </c>
      <c r="F43" s="29" t="s">
        <v>103</v>
      </c>
      <c r="G43" s="29" t="s">
        <v>229</v>
      </c>
      <c r="H43" s="29" t="s">
        <v>228</v>
      </c>
      <c r="I43" s="23">
        <v>16731</v>
      </c>
      <c r="J43" s="23"/>
      <c r="K43" s="23"/>
      <c r="L43" s="23"/>
      <c r="M43" s="23"/>
      <c r="N43" s="23"/>
      <c r="O43" s="23"/>
      <c r="P43" s="23"/>
      <c r="Q43" s="23"/>
      <c r="R43" s="23">
        <v>16731</v>
      </c>
      <c r="S43" s="23">
        <v>16731</v>
      </c>
      <c r="T43" s="23"/>
      <c r="U43" s="23"/>
      <c r="V43" s="23"/>
      <c r="W43" s="23"/>
    </row>
    <row r="44" ht="18.75" customHeight="1" spans="1:23">
      <c r="A44" s="29" t="s">
        <v>256</v>
      </c>
      <c r="B44" s="29" t="s">
        <v>271</v>
      </c>
      <c r="C44" s="29" t="s">
        <v>270</v>
      </c>
      <c r="D44" s="29" t="s">
        <v>71</v>
      </c>
      <c r="E44" s="29" t="s">
        <v>102</v>
      </c>
      <c r="F44" s="29" t="s">
        <v>103</v>
      </c>
      <c r="G44" s="29" t="s">
        <v>262</v>
      </c>
      <c r="H44" s="29" t="s">
        <v>263</v>
      </c>
      <c r="I44" s="23">
        <v>106302</v>
      </c>
      <c r="J44" s="23"/>
      <c r="K44" s="23"/>
      <c r="L44" s="23"/>
      <c r="M44" s="23"/>
      <c r="N44" s="23"/>
      <c r="O44" s="23"/>
      <c r="P44" s="23"/>
      <c r="Q44" s="23"/>
      <c r="R44" s="23">
        <v>106302</v>
      </c>
      <c r="S44" s="23">
        <v>106302</v>
      </c>
      <c r="T44" s="23"/>
      <c r="U44" s="23"/>
      <c r="V44" s="23"/>
      <c r="W44" s="23"/>
    </row>
    <row r="45" ht="18.75" customHeight="1" spans="1:23">
      <c r="A45" s="29" t="s">
        <v>256</v>
      </c>
      <c r="B45" s="29" t="s">
        <v>271</v>
      </c>
      <c r="C45" s="29" t="s">
        <v>270</v>
      </c>
      <c r="D45" s="29" t="s">
        <v>71</v>
      </c>
      <c r="E45" s="29" t="s">
        <v>102</v>
      </c>
      <c r="F45" s="29" t="s">
        <v>103</v>
      </c>
      <c r="G45" s="29" t="s">
        <v>295</v>
      </c>
      <c r="H45" s="29" t="s">
        <v>296</v>
      </c>
      <c r="I45" s="23">
        <v>18396</v>
      </c>
      <c r="J45" s="23"/>
      <c r="K45" s="23"/>
      <c r="L45" s="23"/>
      <c r="M45" s="23"/>
      <c r="N45" s="23"/>
      <c r="O45" s="23"/>
      <c r="P45" s="23"/>
      <c r="Q45" s="23"/>
      <c r="R45" s="23">
        <v>18396</v>
      </c>
      <c r="S45" s="23">
        <v>18396</v>
      </c>
      <c r="T45" s="23"/>
      <c r="U45" s="23"/>
      <c r="V45" s="23"/>
      <c r="W45" s="23"/>
    </row>
    <row r="46" ht="18.75" customHeight="1" spans="1:23">
      <c r="A46" s="29" t="s">
        <v>256</v>
      </c>
      <c r="B46" s="29" t="s">
        <v>271</v>
      </c>
      <c r="C46" s="29" t="s">
        <v>270</v>
      </c>
      <c r="D46" s="29" t="s">
        <v>71</v>
      </c>
      <c r="E46" s="29" t="s">
        <v>102</v>
      </c>
      <c r="F46" s="29" t="s">
        <v>103</v>
      </c>
      <c r="G46" s="29" t="s">
        <v>295</v>
      </c>
      <c r="H46" s="29" t="s">
        <v>296</v>
      </c>
      <c r="I46" s="23">
        <v>266794</v>
      </c>
      <c r="J46" s="23"/>
      <c r="K46" s="23"/>
      <c r="L46" s="23"/>
      <c r="M46" s="23"/>
      <c r="N46" s="23"/>
      <c r="O46" s="23"/>
      <c r="P46" s="23"/>
      <c r="Q46" s="23"/>
      <c r="R46" s="23">
        <v>266794</v>
      </c>
      <c r="S46" s="23">
        <v>266794</v>
      </c>
      <c r="T46" s="23"/>
      <c r="U46" s="23"/>
      <c r="V46" s="23"/>
      <c r="W46" s="23"/>
    </row>
    <row r="47" ht="18.75" customHeight="1" spans="1:23">
      <c r="A47" s="29" t="s">
        <v>256</v>
      </c>
      <c r="B47" s="29" t="s">
        <v>271</v>
      </c>
      <c r="C47" s="29" t="s">
        <v>270</v>
      </c>
      <c r="D47" s="29" t="s">
        <v>71</v>
      </c>
      <c r="E47" s="29" t="s">
        <v>102</v>
      </c>
      <c r="F47" s="29" t="s">
        <v>103</v>
      </c>
      <c r="G47" s="29" t="s">
        <v>295</v>
      </c>
      <c r="H47" s="29" t="s">
        <v>296</v>
      </c>
      <c r="I47" s="23">
        <v>9936</v>
      </c>
      <c r="J47" s="23"/>
      <c r="K47" s="23"/>
      <c r="L47" s="23"/>
      <c r="M47" s="23"/>
      <c r="N47" s="23"/>
      <c r="O47" s="23"/>
      <c r="P47" s="23"/>
      <c r="Q47" s="23"/>
      <c r="R47" s="23">
        <v>9936</v>
      </c>
      <c r="S47" s="23">
        <v>9936</v>
      </c>
      <c r="T47" s="23"/>
      <c r="U47" s="23"/>
      <c r="V47" s="23"/>
      <c r="W47" s="23"/>
    </row>
    <row r="48" ht="18.75" customHeight="1" spans="1:23">
      <c r="A48" s="131" t="s">
        <v>56</v>
      </c>
      <c r="B48" s="131"/>
      <c r="C48" s="131"/>
      <c r="D48" s="131"/>
      <c r="E48" s="131"/>
      <c r="F48" s="131"/>
      <c r="G48" s="131"/>
      <c r="H48" s="131"/>
      <c r="I48" s="23">
        <v>6412497.82</v>
      </c>
      <c r="J48" s="23"/>
      <c r="K48" s="23"/>
      <c r="L48" s="23"/>
      <c r="M48" s="23"/>
      <c r="N48" s="23"/>
      <c r="O48" s="23"/>
      <c r="P48" s="23"/>
      <c r="Q48" s="23"/>
      <c r="R48" s="23">
        <v>6412497.82</v>
      </c>
      <c r="S48" s="23">
        <v>6412497.82</v>
      </c>
      <c r="T48" s="23"/>
      <c r="U48" s="23"/>
      <c r="V48" s="23"/>
      <c r="W48" s="23"/>
    </row>
  </sheetData>
  <mergeCells count="28">
    <mergeCell ref="A2:W2"/>
    <mergeCell ref="A3:H3"/>
    <mergeCell ref="J4:M4"/>
    <mergeCell ref="N4:P4"/>
    <mergeCell ref="R4:W4"/>
    <mergeCell ref="A48:H48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16"/>
  <sheetViews>
    <sheetView showZeros="0" tabSelected="1" workbookViewId="0">
      <selection activeCell="B12" sqref="B12:B16"/>
    </sheetView>
  </sheetViews>
  <sheetFormatPr defaultColWidth="9.14285714285714" defaultRowHeight="12" customHeight="1"/>
  <cols>
    <col min="1" max="1" width="54.0095238095238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ht="15" customHeight="1" spans="10:10">
      <c r="J1" s="83" t="s">
        <v>297</v>
      </c>
    </row>
    <row r="2" ht="36.75" customHeight="1" spans="1:10">
      <c r="A2" s="4" t="str">
        <f>"2025"&amp;"年部门项目支出绩效目标表"</f>
        <v>2025年部门项目支出绩效目标表</v>
      </c>
      <c r="B2" s="5"/>
      <c r="C2" s="5"/>
      <c r="D2" s="5"/>
      <c r="E2" s="5"/>
      <c r="F2" s="67"/>
      <c r="G2" s="5"/>
      <c r="H2" s="67"/>
      <c r="I2" s="67"/>
      <c r="J2" s="5"/>
    </row>
    <row r="3" ht="18.75" customHeight="1" spans="1:8">
      <c r="A3" s="48" t="str">
        <f>"单位名称："&amp;"永德县亚练乡卫生院"</f>
        <v>单位名称：永德县亚练乡卫生院</v>
      </c>
      <c r="B3" s="49"/>
      <c r="C3" s="49"/>
      <c r="D3" s="49"/>
      <c r="E3" s="49"/>
      <c r="F3" s="50"/>
      <c r="G3" s="49"/>
      <c r="H3" s="50"/>
    </row>
    <row r="4" ht="18.75" customHeight="1" spans="1:10">
      <c r="A4" s="40" t="s">
        <v>298</v>
      </c>
      <c r="B4" s="40" t="s">
        <v>299</v>
      </c>
      <c r="C4" s="40" t="s">
        <v>300</v>
      </c>
      <c r="D4" s="40" t="s">
        <v>301</v>
      </c>
      <c r="E4" s="40" t="s">
        <v>302</v>
      </c>
      <c r="F4" s="51" t="s">
        <v>303</v>
      </c>
      <c r="G4" s="40" t="s">
        <v>304</v>
      </c>
      <c r="H4" s="51" t="s">
        <v>305</v>
      </c>
      <c r="I4" s="51" t="s">
        <v>306</v>
      </c>
      <c r="J4" s="40" t="s">
        <v>307</v>
      </c>
    </row>
    <row r="5" ht="18.75" customHeight="1" spans="1:10">
      <c r="A5" s="118">
        <v>1</v>
      </c>
      <c r="B5" s="118">
        <v>2</v>
      </c>
      <c r="C5" s="118">
        <v>3</v>
      </c>
      <c r="D5" s="118">
        <v>4</v>
      </c>
      <c r="E5" s="118">
        <v>5</v>
      </c>
      <c r="F5" s="118">
        <v>6</v>
      </c>
      <c r="G5" s="118">
        <v>7</v>
      </c>
      <c r="H5" s="118">
        <v>8</v>
      </c>
      <c r="I5" s="118">
        <v>9</v>
      </c>
      <c r="J5" s="118">
        <v>10</v>
      </c>
    </row>
    <row r="6" ht="18.75" customHeight="1" spans="1:10">
      <c r="A6" s="119" t="s">
        <v>71</v>
      </c>
      <c r="B6" s="43"/>
      <c r="C6" s="43"/>
      <c r="D6" s="43"/>
      <c r="E6" s="45"/>
      <c r="F6" s="120"/>
      <c r="G6" s="45"/>
      <c r="H6" s="120"/>
      <c r="I6" s="120"/>
      <c r="J6" s="45"/>
    </row>
    <row r="7" ht="18.75" customHeight="1" spans="1:10">
      <c r="A7" s="225" t="s">
        <v>270</v>
      </c>
      <c r="B7" s="122" t="s">
        <v>308</v>
      </c>
      <c r="C7" s="123" t="s">
        <v>309</v>
      </c>
      <c r="D7" s="123" t="s">
        <v>310</v>
      </c>
      <c r="E7" s="119" t="s">
        <v>311</v>
      </c>
      <c r="F7" s="123" t="s">
        <v>312</v>
      </c>
      <c r="G7" s="119" t="s">
        <v>313</v>
      </c>
      <c r="H7" s="123" t="s">
        <v>314</v>
      </c>
      <c r="I7" s="123" t="s">
        <v>315</v>
      </c>
      <c r="J7" s="119" t="s">
        <v>316</v>
      </c>
    </row>
    <row r="8" ht="18.75" customHeight="1" spans="1:10">
      <c r="A8" s="124"/>
      <c r="B8" s="125"/>
      <c r="C8" s="123" t="s">
        <v>309</v>
      </c>
      <c r="D8" s="123" t="s">
        <v>310</v>
      </c>
      <c r="E8" s="119" t="s">
        <v>317</v>
      </c>
      <c r="F8" s="123" t="s">
        <v>312</v>
      </c>
      <c r="G8" s="119" t="s">
        <v>318</v>
      </c>
      <c r="H8" s="123" t="s">
        <v>314</v>
      </c>
      <c r="I8" s="123" t="s">
        <v>315</v>
      </c>
      <c r="J8" s="119" t="s">
        <v>319</v>
      </c>
    </row>
    <row r="9" ht="18.75" customHeight="1" spans="1:10">
      <c r="A9" s="124"/>
      <c r="B9" s="125"/>
      <c r="C9" s="123" t="s">
        <v>309</v>
      </c>
      <c r="D9" s="123" t="s">
        <v>320</v>
      </c>
      <c r="E9" s="119" t="s">
        <v>321</v>
      </c>
      <c r="F9" s="123" t="s">
        <v>322</v>
      </c>
      <c r="G9" s="119" t="s">
        <v>323</v>
      </c>
      <c r="H9" s="123" t="s">
        <v>324</v>
      </c>
      <c r="I9" s="123" t="s">
        <v>315</v>
      </c>
      <c r="J9" s="119" t="s">
        <v>325</v>
      </c>
    </row>
    <row r="10" ht="18.75" customHeight="1" spans="1:10">
      <c r="A10" s="124"/>
      <c r="B10" s="125"/>
      <c r="C10" s="123" t="s">
        <v>326</v>
      </c>
      <c r="D10" s="123" t="s">
        <v>327</v>
      </c>
      <c r="E10" s="119" t="s">
        <v>328</v>
      </c>
      <c r="F10" s="123" t="s">
        <v>322</v>
      </c>
      <c r="G10" s="119" t="s">
        <v>329</v>
      </c>
      <c r="H10" s="123" t="s">
        <v>324</v>
      </c>
      <c r="I10" s="123" t="s">
        <v>315</v>
      </c>
      <c r="J10" s="119" t="s">
        <v>330</v>
      </c>
    </row>
    <row r="11" ht="18.75" customHeight="1" spans="1:10">
      <c r="A11" s="126"/>
      <c r="B11" s="127"/>
      <c r="C11" s="123" t="s">
        <v>331</v>
      </c>
      <c r="D11" s="123" t="s">
        <v>332</v>
      </c>
      <c r="E11" s="119" t="s">
        <v>333</v>
      </c>
      <c r="F11" s="123" t="s">
        <v>322</v>
      </c>
      <c r="G11" s="119" t="s">
        <v>323</v>
      </c>
      <c r="H11" s="123" t="s">
        <v>324</v>
      </c>
      <c r="I11" s="123" t="s">
        <v>315</v>
      </c>
      <c r="J11" s="119" t="s">
        <v>334</v>
      </c>
    </row>
    <row r="12" ht="18.75" customHeight="1" spans="1:10">
      <c r="A12" s="225" t="s">
        <v>268</v>
      </c>
      <c r="B12" s="122" t="s">
        <v>335</v>
      </c>
      <c r="C12" s="123" t="s">
        <v>309</v>
      </c>
      <c r="D12" s="123" t="s">
        <v>310</v>
      </c>
      <c r="E12" s="119" t="s">
        <v>336</v>
      </c>
      <c r="F12" s="123" t="s">
        <v>312</v>
      </c>
      <c r="G12" s="119" t="s">
        <v>337</v>
      </c>
      <c r="H12" s="123" t="s">
        <v>338</v>
      </c>
      <c r="I12" s="123" t="s">
        <v>315</v>
      </c>
      <c r="J12" s="119" t="s">
        <v>339</v>
      </c>
    </row>
    <row r="13" ht="18.75" customHeight="1" spans="1:10">
      <c r="A13" s="124"/>
      <c r="B13" s="125"/>
      <c r="C13" s="123" t="s">
        <v>309</v>
      </c>
      <c r="D13" s="123" t="s">
        <v>320</v>
      </c>
      <c r="E13" s="119" t="s">
        <v>340</v>
      </c>
      <c r="F13" s="123" t="s">
        <v>322</v>
      </c>
      <c r="G13" s="119" t="s">
        <v>323</v>
      </c>
      <c r="H13" s="123" t="s">
        <v>324</v>
      </c>
      <c r="I13" s="123" t="s">
        <v>315</v>
      </c>
      <c r="J13" s="119" t="s">
        <v>341</v>
      </c>
    </row>
    <row r="14" ht="18.75" customHeight="1" spans="1:10">
      <c r="A14" s="124"/>
      <c r="B14" s="125"/>
      <c r="C14" s="123" t="s">
        <v>326</v>
      </c>
      <c r="D14" s="123" t="s">
        <v>342</v>
      </c>
      <c r="E14" s="119" t="s">
        <v>328</v>
      </c>
      <c r="F14" s="123" t="s">
        <v>322</v>
      </c>
      <c r="G14" s="119" t="s">
        <v>329</v>
      </c>
      <c r="H14" s="123" t="s">
        <v>324</v>
      </c>
      <c r="I14" s="123" t="s">
        <v>315</v>
      </c>
      <c r="J14" s="119" t="s">
        <v>330</v>
      </c>
    </row>
    <row r="15" ht="18.75" customHeight="1" spans="1:10">
      <c r="A15" s="124"/>
      <c r="B15" s="125"/>
      <c r="C15" s="123" t="s">
        <v>326</v>
      </c>
      <c r="D15" s="123" t="s">
        <v>327</v>
      </c>
      <c r="E15" s="119" t="s">
        <v>343</v>
      </c>
      <c r="F15" s="123" t="s">
        <v>312</v>
      </c>
      <c r="G15" s="119" t="s">
        <v>344</v>
      </c>
      <c r="H15" s="123" t="s">
        <v>345</v>
      </c>
      <c r="I15" s="123" t="s">
        <v>346</v>
      </c>
      <c r="J15" s="119" t="s">
        <v>347</v>
      </c>
    </row>
    <row r="16" ht="18.75" customHeight="1" spans="1:10">
      <c r="A16" s="126"/>
      <c r="B16" s="127"/>
      <c r="C16" s="123" t="s">
        <v>331</v>
      </c>
      <c r="D16" s="123" t="s">
        <v>332</v>
      </c>
      <c r="E16" s="119" t="s">
        <v>333</v>
      </c>
      <c r="F16" s="123" t="s">
        <v>322</v>
      </c>
      <c r="G16" s="119" t="s">
        <v>329</v>
      </c>
      <c r="H16" s="123" t="s">
        <v>324</v>
      </c>
      <c r="I16" s="123" t="s">
        <v>315</v>
      </c>
      <c r="J16" s="119" t="s">
        <v>334</v>
      </c>
    </row>
  </sheetData>
  <mergeCells count="6">
    <mergeCell ref="A2:J2"/>
    <mergeCell ref="A3:H3"/>
    <mergeCell ref="A7:A11"/>
    <mergeCell ref="A12:A16"/>
    <mergeCell ref="B7:B11"/>
    <mergeCell ref="B12:B1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贾云峰</cp:lastModifiedBy>
  <dcterms:created xsi:type="dcterms:W3CDTF">2025-03-17T09:32:00Z</dcterms:created>
  <dcterms:modified xsi:type="dcterms:W3CDTF">2025-03-18T06:59:09Z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C2A62E498AC443549C75B827C5BE70F4_13</vt:lpwstr>
  </property>
  <property fmtid="{D5CDD505-2E9C-101B-9397-08002B2CF9AE}" pid="3" name="KSOProductBuildVer">
    <vt:lpwstr>2052-12.1.0.17145</vt:lpwstr>
  </property>
</Properties>
</file>