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2023年项目计划用表" sheetId="1" r:id="rId1"/>
  </sheets>
  <calcPr calcId="144525"/>
</workbook>
</file>

<file path=xl/sharedStrings.xml><?xml version="1.0" encoding="utf-8"?>
<sst xmlns="http://schemas.openxmlformats.org/spreadsheetml/2006/main" count="2215" uniqueCount="562">
  <si>
    <t>临沧市永德县巩固拓展脱贫攻坚成果同乡村振兴有效衔接2023年项目计划表</t>
  </si>
  <si>
    <t>单位：永德县巩固脱贫攻坚推进乡村振兴领导小组</t>
  </si>
  <si>
    <t>填报人：李炳荣                   时间：2022年11月</t>
  </si>
  <si>
    <t>项目类别及名称</t>
  </si>
  <si>
    <t>项目个数</t>
  </si>
  <si>
    <t>建设性质</t>
  </si>
  <si>
    <t>建设规模</t>
  </si>
  <si>
    <t>主要建设内容</t>
  </si>
  <si>
    <t>建设地点</t>
  </si>
  <si>
    <t>建设年度</t>
  </si>
  <si>
    <t>项目预算投资（万元）</t>
  </si>
  <si>
    <t>牵头单位</t>
  </si>
  <si>
    <t>形成集体资产（经、公、国）</t>
  </si>
  <si>
    <t>绩效目标</t>
  </si>
  <si>
    <t>备注</t>
  </si>
  <si>
    <t>单位</t>
  </si>
  <si>
    <t>数量</t>
  </si>
  <si>
    <t>小  计</t>
  </si>
  <si>
    <t>1.财政衔接资金</t>
  </si>
  <si>
    <t>2.涉农资金</t>
  </si>
  <si>
    <t>3.行业部门资金</t>
  </si>
  <si>
    <t>4.帮扶资金</t>
  </si>
  <si>
    <t>5.业主投资</t>
  </si>
  <si>
    <t>合  计</t>
  </si>
  <si>
    <t>——</t>
  </si>
  <si>
    <t>一、特色产业发展项目</t>
  </si>
  <si>
    <t>（一）生产基地项目</t>
  </si>
  <si>
    <t>1.特色种植基地</t>
  </si>
  <si>
    <t>新建</t>
  </si>
  <si>
    <t>万亩</t>
  </si>
  <si>
    <t>永德县2023年茶叶产业发展项目</t>
  </si>
  <si>
    <t>茶叶主产区道路基础设施建设，通过项目实施，改善茶园农业生产条件。</t>
  </si>
  <si>
    <t>10个乡镇</t>
  </si>
  <si>
    <t>地方产业中心</t>
  </si>
  <si>
    <t>国有资产</t>
  </si>
  <si>
    <t>已明确</t>
  </si>
  <si>
    <t>永德县2023年蔗糖产业发展项目</t>
  </si>
  <si>
    <t>2023年度蔗糖产业砍运、蔗区基础设施建设维护等生产发展</t>
  </si>
  <si>
    <t>亚练乡等9个种蔗乡镇</t>
  </si>
  <si>
    <t>永德县2023年烤烟产业发展项目</t>
  </si>
  <si>
    <t>2023年度烤烟生产烤房、烟水烟路、烟电等基础设施建设维护；生物质燃料采购补助、核心烟区建设投入等生产发展</t>
  </si>
  <si>
    <t>德党镇等8个种烟乡镇</t>
  </si>
  <si>
    <t>永德县2023年粮食安全生产基地建设项目</t>
  </si>
  <si>
    <t>建设以恢复水稻、大豆等作物生产为主的口粮田生产基地1个（20000亩）</t>
  </si>
  <si>
    <t>10个乡镇及勐底农场</t>
  </si>
  <si>
    <t>农业农村局</t>
  </si>
  <si>
    <t>公益性</t>
  </si>
  <si>
    <t>德党镇羊肚菌扩繁基地建设项目</t>
  </si>
  <si>
    <t>个</t>
  </si>
  <si>
    <t>种植菌种为羊肚菌、榆黄菇、虎掌菌三种。该基地采用“专家工作站+企业+合作社+基地+农户”的模式运行。能够带动农户就近务工、增加经济收入，与此同时，对村集体经济发展壮大有较大的促进作用。</t>
  </si>
  <si>
    <t>忙海、牛火塘、明信坝</t>
  </si>
  <si>
    <t>经营性</t>
  </si>
  <si>
    <t>未设置</t>
  </si>
  <si>
    <t>产业中发展村级集体经济</t>
  </si>
  <si>
    <t>永德县崇岗乡2023年食用菌综合开发项目</t>
  </si>
  <si>
    <t>建设野生菌资源保护开发2万亩；人工标准化种植食用菌1000亩；引进规模以上的精深加工企业开展食用菌加工。</t>
  </si>
  <si>
    <t>崇岗乡</t>
  </si>
  <si>
    <t>永德县小勐统镇2023年食用菌综合开发项目</t>
  </si>
  <si>
    <t>小勐统镇</t>
  </si>
  <si>
    <t>永德县崇岗乡2023年豆蔬产业示范园建设项目</t>
  </si>
  <si>
    <t>实施四季豆、花心菜等“蔬菜+”双循环种植示范基地1.5万亩，进行坡改梯、改台地、修通产业路、建设灌溉沟渠管道和灌溉水池、推广现代农业机械化作业，实现滴灌、喷灌基地全覆盖，提升单产。</t>
  </si>
  <si>
    <t>永德县小勐统镇2023年豆蔬产业示范园建设项目</t>
  </si>
  <si>
    <t>实施四季豆、花心菜等“蔬菜+”双循环种植示范基地3万亩，进行坡改梯、改台地、修通产业路、建设灌溉沟渠管道和灌溉水池、推广现代农业机械化作业，实现滴灌、喷灌基地全覆盖，提升单产。</t>
  </si>
  <si>
    <t>永德县小勐统镇2023年油菜花蔬种植基地建设项目</t>
  </si>
  <si>
    <t>在草坝街建设规模1600亩油菜花基地；在大路街平地山建设2000亩油菜花基地。</t>
  </si>
  <si>
    <t>永德县德党镇明朗片区2023年马铃薯蔬扶持发展项目</t>
  </si>
  <si>
    <t>扶持建设2万亩种植基地、交易市场建设6000平方米、马铃薯保鲜库一座。</t>
  </si>
  <si>
    <t>德党镇</t>
  </si>
  <si>
    <t>永德县2023年百万吨饲草料项目</t>
  </si>
  <si>
    <t>建成后能够满足20万头肉牛养殖饲草供给，带动饲草种植农户增收2亿元以上，每年每亩土地增收0.1万元</t>
  </si>
  <si>
    <t>永德县德党镇明朗四季水果采摘园项目</t>
  </si>
  <si>
    <t>亩</t>
  </si>
  <si>
    <t>水果采摘体验及特色水果种植3000亩</t>
  </si>
  <si>
    <t>永德县2023年勐底农场九队至十一队水果产业配套道路硬化项目</t>
  </si>
  <si>
    <t>公里</t>
  </si>
  <si>
    <t>勐底农场场直九队、十一队属于红旗山社区，红旗山社区共有林果（芒果为主）面积4300多亩，其中九队、十一队共有芒果2000多亩，本次拟建设队间芒果配套产业道路3公里，助力芒果运输。</t>
  </si>
  <si>
    <t>勐底农场</t>
  </si>
  <si>
    <t>勐底农场社区管理委员会</t>
  </si>
  <si>
    <t>永德县2023年大雪山苦子果产业发展项目</t>
  </si>
  <si>
    <t>1、在永德县大雪山乡全乡辖区内，大雪山乡全辖区种植7000亩苦子果。2、建设苦子果加工厂房1座，2条苦子果加工生产线（包括苦子果酱及腌泡苦子果）：货梯1台，原辅料粉碎机1台，600升全自动炒锅2台，苦子果酱灌装机1台，全自动拧盖机1台，全自动贴标机2台，热缩膜机2台，运输车辆4辆。3、开展苦子果种苗品种研发。</t>
  </si>
  <si>
    <t>大雪山乡</t>
  </si>
  <si>
    <t>永德县永康镇2023年端德村红石榴产业园建设项目</t>
  </si>
  <si>
    <t>在永康镇端德村种植60亩红石榴种苗补助</t>
  </si>
  <si>
    <t>永康镇端德村</t>
  </si>
  <si>
    <t>民宗局</t>
  </si>
  <si>
    <t>农户</t>
  </si>
  <si>
    <t>永德县2023年四季红油香椿产业发展示范项目</t>
  </si>
  <si>
    <t>发展种植四季红油香椿产业321亩，其中：德党镇勐汞村规划种植61亩、大雪山乡蚂蝗箐村规划种植260亩。</t>
  </si>
  <si>
    <t>大雪山乡、德党镇</t>
  </si>
  <si>
    <t>永德县2023年中药材规范化种植推广示范项目</t>
  </si>
  <si>
    <t>推广打造中药材种植基地2002亩，配套水路等基础设施，推动冷凉山区产业发展。</t>
  </si>
  <si>
    <t>永德县澳洲坚果经营主体培育项目</t>
  </si>
  <si>
    <t>项</t>
  </si>
  <si>
    <t>培育澳洲坚果龙头企业及农民专业合作社省级以上3个（龙头企业1个、合作社2个），市级4个（龙头企业2个、合作社2个），对成功申报省级以上、市级龙头企业，县人民政府给予一次性奖补，其中：省级以上5万元、市级2万元。</t>
  </si>
  <si>
    <t>永德县</t>
  </si>
  <si>
    <t>永德县光伏种植项目</t>
  </si>
  <si>
    <t>按照光伏+种植模式，打造光伏棚下药材、蔬菜等种植2万亩</t>
  </si>
  <si>
    <t>2.特色养殖基地</t>
  </si>
  <si>
    <t>永德县小勐统镇2023年永德肉羊标准化规模养殖场建设项目</t>
  </si>
  <si>
    <t>万只</t>
  </si>
  <si>
    <t>建堆粪场100平方米、化粪池150立方米，人工种草300亩，购置防疫设施1套，粪污处理设施设备1套，新建羊舍2500平方米、储草棚500平方米、青贮氨化窖800立方米，养羊50000只。</t>
  </si>
  <si>
    <t>永德县亚练乡2023年肉羊标准化规模养殖场建设项目</t>
  </si>
  <si>
    <t>亚练乡</t>
  </si>
  <si>
    <t>永德县德党镇2023年肉羊标准化规模养殖场建设项目</t>
  </si>
  <si>
    <t>永德县大雪山乡2023年老品种猪保种开发利用建设项目</t>
  </si>
  <si>
    <t>建设原种场新建猪舍1000平方米，扩繁群场猪舍2500平方米。</t>
  </si>
  <si>
    <t>永德县永康镇忙捞村2023年千头肉牛育肥场建设项目</t>
  </si>
  <si>
    <t>改建</t>
  </si>
  <si>
    <t>头</t>
  </si>
  <si>
    <t>改建肉牛育肥圈舍6000平方米</t>
  </si>
  <si>
    <t>永康镇</t>
  </si>
  <si>
    <t>永德县永康镇鸭塘村2023年千头肉牛育肥场建设项目</t>
  </si>
  <si>
    <t>永德县大雪山乡团山村2023年千头肉牛育肥场建设项目</t>
  </si>
  <si>
    <t>永德县大雪山乡勐旨村2023年千头肉牛育肥场建设项目</t>
  </si>
  <si>
    <t>扩建</t>
  </si>
  <si>
    <t>扩建肉牛育肥圈舍6000平方米</t>
  </si>
  <si>
    <t>永德县勐板乡勐板村2023年千头肉牛育肥场建设项目</t>
  </si>
  <si>
    <t>勐板乡</t>
  </si>
  <si>
    <t>永德县德党镇茂梧村2023年千头肉牛育肥场建设项目</t>
  </si>
  <si>
    <t>永德县小勐统镇玉明珠村2023年千头肉牛育肥场建设项目</t>
  </si>
  <si>
    <t>永德县现代肉牛养殖示范园项目（二期）</t>
  </si>
  <si>
    <t>生产区、生活区、饲料加工区建设；征地、水电、道路等配套设施建设</t>
  </si>
  <si>
    <t>永德县光伏养殖项目</t>
  </si>
  <si>
    <t>万头</t>
  </si>
  <si>
    <t>按照光伏+养殖模式，打造光伏棚下养牛、养猪产业2万头</t>
  </si>
  <si>
    <t>永德县班卡乡2023畜禽粪污资源化利用整县推进建设项目</t>
  </si>
  <si>
    <t>建设0.2万户养殖户，集粪池2万立方米，配套堆粪场、化粪池、雨污分离管道、排污沟、干湿分离设备、粪污运输车等。</t>
  </si>
  <si>
    <t>班卡乡</t>
  </si>
  <si>
    <t>永德县亚练乡2023畜禽粪污资源化利用整县推进建设项目</t>
  </si>
  <si>
    <t>永德县永康镇2023年病死畜禽无害化处理场建设项目</t>
  </si>
  <si>
    <t>建设用地35亩，建现代无害化环保处理场及配套基础建设1000平方米；采购现代无害化环保处理厂设施设备；建设200平方米冻库及设施；配备无害化回收点及运输设备。年处理20000吨畜禽肉类原材料，加工成有机肥及动物油、骨粉原料等。建设1个永德县病死畜禽无害化处理场及配套设施（2500吨）；1个配套200平米暂储冻库及配套设施；多个村无害化收集点；1套回收运输体系。</t>
  </si>
  <si>
    <t>3.水产养殖基地</t>
  </si>
  <si>
    <t>永德县永康镇2023年稻渔综合种养项目</t>
  </si>
  <si>
    <t>推广1500亩稻渔(鱼-鸭)、稻虾、藕鱼等综合种养技术模式。</t>
  </si>
  <si>
    <t>4.林草产业基地</t>
  </si>
  <si>
    <t>永德县2023年大雪山乡大棕箐省级临沧坚果产业基地建设项目</t>
  </si>
  <si>
    <t>实施蓄水池、喷灌、物联网等基础设施建设，开展科学施肥、绿色防控、林下种植等提质增效，开展有机认证、科技培训。</t>
  </si>
  <si>
    <t>林草局</t>
  </si>
  <si>
    <t>县级项目</t>
  </si>
  <si>
    <t>永德县2023年大雪山乡帮控省级临沧坚果产业基地建设项目</t>
  </si>
  <si>
    <t>实施园区道路、喷灌、物联网等基础设施建设，开展品种改良、科学施肥、绿色防控、林下种植等提质增效，开展有机认证、科技培训。</t>
  </si>
  <si>
    <t>永德县2023年崇岗乡大红山省级临沧坚果产业基地建设项目</t>
  </si>
  <si>
    <t>实施园区道路沙石化、物联网等基础设施建设，开展品种改良、科学施肥、绿色防控、林下种植等提质增效，开展有机认证、科技培训。</t>
  </si>
  <si>
    <t>永德县2023年临沧坚果种质资源圃建设项目</t>
  </si>
  <si>
    <t>实施围墙、大门、物联网等基础设施建设，建设6个功能区，收集保存种质资源200份以上，开展品种改良、科学施肥、绿色防控等提质增效，开展有机认证、科技培训。</t>
  </si>
  <si>
    <t xml:space="preserve"> 永德县班卡乡2023年林下魔芋等特色种植建设项目</t>
  </si>
  <si>
    <t>建设0.5万亩林下魔芋、林下药材等产业</t>
  </si>
  <si>
    <t>永德县2023年林下魔芋产业发展项目</t>
  </si>
  <si>
    <t>发展林下魔芋25000亩。</t>
  </si>
  <si>
    <t>各乡镇2500亩30万元。</t>
  </si>
  <si>
    <t>永德县“一村一品”澳洲坚果专业村培育建设项目</t>
  </si>
  <si>
    <t>以“澳洲坚果+林下种植+林下养殖”和“企业+合作社+农户”的发展模式完成培育市级以上澳洲坚果“一村一品”专业村5个以上，对成功申报市级以上澳洲坚果“一村一品”专业村，县人民政府给予一次性奖补5万元。</t>
  </si>
  <si>
    <t>永德县2023年林下食用菌产业建设项目</t>
  </si>
  <si>
    <t>林下食用菌种植2000亩。</t>
  </si>
  <si>
    <t>德党镇、大雪山、崇岗乡</t>
  </si>
  <si>
    <t>德党镇70万元、大雪山70万元、崇岗乡60万元。</t>
  </si>
  <si>
    <t>永德县2023年林下诃子产业建设项目</t>
  </si>
  <si>
    <t>林下诃子补植补造10000亩。</t>
  </si>
  <si>
    <t>德党镇、永康镇、小勐统镇、亚练乡、大山乡、班卡</t>
  </si>
  <si>
    <t>永德县2023年林下万寿菊产业发展项目</t>
  </si>
  <si>
    <t>林下种植万寿菊10000亩。</t>
  </si>
  <si>
    <t>德党镇、永康镇、小勐统镇、勐板乡、班卡乡、亚练乡、大雪山乡、崇岗乡、大山乡</t>
  </si>
  <si>
    <t>德党镇20万元、永康镇10万元、小勐统镇20万元、勐板乡15万元、亚练乡15万元、班卡乡15万元、大雪山乡20万元、崇岗乡20万元、大山乡15万元。</t>
  </si>
  <si>
    <t>永德县2023年林下中草药产业发展项目</t>
  </si>
  <si>
    <t>林下中草药种植000亩。</t>
  </si>
  <si>
    <t>德党镇、永康镇、勐板乡</t>
  </si>
  <si>
    <t>德党镇100万元、永康镇100万元、勐板乡100万元.</t>
  </si>
  <si>
    <t>永德县2023年智慧林业信息化系统建设项目</t>
  </si>
  <si>
    <t>套</t>
  </si>
  <si>
    <t>森林防火系统、坚果基地物联网系统、指挥中心硬件系统等设施建设。</t>
  </si>
  <si>
    <t>5.休闲农业和乡村旅游基地</t>
  </si>
  <si>
    <t>永德县德党镇忙见田村乡村旅游基础设施建设项目</t>
  </si>
  <si>
    <t>1.建设旅游步道、栈道20公里，改扩建道路一条3公里（柏油硬化）;2.建设文化科普基地，非遗文化科普栏等；3.建设1000平方米停车场一个、80平方米旅游公厕一个、300平方米小吃街一条；4.建设气象科普基地;5.沿路、周边美化、绿化工程等。</t>
  </si>
  <si>
    <t>文化和旅游局</t>
  </si>
  <si>
    <t>永德县A级景区智慧化设施建设项目</t>
  </si>
  <si>
    <t>新建戎氏永德茶文化庄园智慧智慧厕所、智慧停车场、慢直播、智慧导览、手绘地图、智慧标识；提升永德滇缅铁路遗址园智慧化建设。</t>
  </si>
  <si>
    <t>德党镇、崇岗乡</t>
  </si>
  <si>
    <t>各100万元</t>
  </si>
  <si>
    <t>永德知青文化园旅游基础设施建设项目</t>
  </si>
  <si>
    <t>建设车道、步道、农特产品展销中心；建设园区智慧厕所、智慧停车场、慢直播、智慧导览、手绘地图、智慧标识。</t>
  </si>
  <si>
    <t>永德县德党河水库沿线旅游厕所建设项目</t>
  </si>
  <si>
    <t>座</t>
  </si>
  <si>
    <t>新建面积为60以上平方米的2A级旅游厕所一座。</t>
  </si>
  <si>
    <t>永德县永康镇忙腊村忙石寨旅游村旅游基础设施建设项目</t>
  </si>
  <si>
    <t>改建A级旅游厕所一座;建设面积为2200平方米的文化长廊。</t>
  </si>
  <si>
    <t>永德县棠梨山转播台旅游厕所改建项目</t>
  </si>
  <si>
    <t>改建面积为50以上平方米的A级旅游厕所一座。</t>
  </si>
  <si>
    <t>永德县大雪山乡大炉厂村大平掌自然村旅游厕所建设项目</t>
  </si>
  <si>
    <t>新建面积为60以上平方米的A级旅游厕所一座。</t>
  </si>
  <si>
    <t>小勐统梅子箐特色旅游小镇</t>
  </si>
  <si>
    <t>以梅子箐茶园为核心，结合实际因地制宜建设梅子箐小镇，打造特色旅游小镇，主要对古茶园进行保护性开发，打造茶山步道等建设。</t>
  </si>
  <si>
    <t>乡村振兴局</t>
  </si>
  <si>
    <t>勐板乡忙肺古茶镇建设项目</t>
  </si>
  <si>
    <t>忙肺古茶镇二期建设，继续追加投资打造特色旅游小镇，主要对古茶园进行保护性开发，打造茶山步道、景观、半山酒店、农贸市场、散茶交易市场、建材交易市场、公园、赛米河田园综合体等。</t>
  </si>
  <si>
    <t>6.光伏电站建设</t>
  </si>
  <si>
    <t>7.帮扶车间和特色手工业作坊建设</t>
  </si>
  <si>
    <t>永德县2023年就业帮扶车间建设</t>
  </si>
  <si>
    <t>帮助无法离乡、无业可扶、无业可创的脱贫劳动力实现就近就地转移就业，持续稳定增加工资性收入，实现脱贫解困，消除返贫风险。</t>
  </si>
  <si>
    <t>人社局</t>
  </si>
  <si>
    <t>8.其他产业基地建设</t>
  </si>
  <si>
    <t>永德县小勐统镇2023年山区特色农业机械化推广项目</t>
  </si>
  <si>
    <t>围绕地方优势产业发展，重点发展茶叶、蔬菜、核桃、坚果、芒果、甘蔗、烤烟、畜牧、水产设施农业等机械化生产技术，积极推进主要农作物生产全程机械化，丘陵山区农田宜机化改造，推进我县农业机械化向全程化、全面化，促进现代高效农业规模化发展。</t>
  </si>
  <si>
    <t>永德县大山乡2023年山区特色农业机械化推广项目</t>
  </si>
  <si>
    <t>大山乡</t>
  </si>
  <si>
    <t>永德县大雪山乡2023年山区特色农业机械化推广项目</t>
  </si>
  <si>
    <t>（二）加工物流项目</t>
  </si>
  <si>
    <t>1.农产品仓储保鲜冷链建设</t>
  </si>
  <si>
    <t>永德县乌木龙乡2023年农产品仓储保鲜冷链建设项目</t>
  </si>
  <si>
    <t>建设农产品仓储、保鲜、冷链等，包括配套设施。建设面积1000㎡</t>
  </si>
  <si>
    <t>乌木龙乡</t>
  </si>
  <si>
    <t>永德县2023年智慧冷链物流建设项目</t>
  </si>
  <si>
    <t>1.搭建冷链云系统平台；
2.配建制冷及保温系统、气调系统、加湿系统、移动式通用性冷藏集装箱、中央厨房及附属设备等。</t>
  </si>
  <si>
    <t>工信局</t>
  </si>
  <si>
    <t>永德县鸭塘饲草收储中心项目</t>
  </si>
  <si>
    <t>建设封闭式收储厂房4200平方米</t>
  </si>
  <si>
    <t>永德县班卡乡2023年蔬菜仓储物流中心建设项目</t>
  </si>
  <si>
    <t>㎡</t>
  </si>
  <si>
    <t>建设蔬菜仓储物流中心1000㎡：1.冻库建设含设备；2.辅助用房3；3.场地租赁；4.水、电、路；5.场地平整；6.地磅称。</t>
  </si>
  <si>
    <t>永德县小勐统镇2023年冷库建设项目</t>
  </si>
  <si>
    <t>在班老村麦坝建设冷库1间2000㎡，购置安装先进储藏保鲜制冷设备。</t>
  </si>
  <si>
    <t>永德县崇岗乡2023年团树村户等冷库建设项目</t>
  </si>
  <si>
    <t>新建标准化冷库1座2000㎡，购置安装先进储藏保鲜制冷设备。</t>
  </si>
  <si>
    <t>永德县大雪山乡2023年户婆村冷链物流建设项目</t>
  </si>
  <si>
    <t>场地流转租赁，冻库及冷藏设备购买，建设农特产品综合交易市场1个2000㎡，占地20亩，主要用于四季豆交易及其它农特产品交易。</t>
  </si>
  <si>
    <t>永德县班卡乡2023年农产品仓储保鲜冷链建设</t>
  </si>
  <si>
    <t>经营主体，建设农产品仓储（1000平米）、保鲜、冷链等，包括配套设施</t>
  </si>
  <si>
    <t>2.产地初加工和精深加工、副产物综合利用</t>
  </si>
  <si>
    <t>永德县班卡乡班卡村2023年发展新型农村集体经济（饲草加工）项目</t>
  </si>
  <si>
    <t>（1）主体工程：预算总投资40万元。
（2）购买饲草粉碎生产设备：预算总投资30万元。</t>
  </si>
  <si>
    <t>班卡乡班卡村</t>
  </si>
  <si>
    <t>组织部</t>
  </si>
  <si>
    <t>村级集体经济</t>
  </si>
  <si>
    <t>永德县崇岗乡军捞村村2023年发展新型农村集体经济（饲草加工）项目</t>
  </si>
  <si>
    <t>崇岗乡军捞村</t>
  </si>
  <si>
    <t>永德县亚练乡亚练村2023年发展新型农村集体经济（饲草加工）项目</t>
  </si>
  <si>
    <t>亚练乡亚练村</t>
  </si>
  <si>
    <t>永德县大山乡大山村2023年发展新型农村集体经济（饲草加工）项目</t>
  </si>
  <si>
    <t>大山乡大山村</t>
  </si>
  <si>
    <t>永德县乌木龙乡班卖村2023年发展新型农村集体经济（饲草加工）项目</t>
  </si>
  <si>
    <t>乌木龙乡蕨坝村</t>
  </si>
  <si>
    <t>永德县德党镇大坝村2023年发展新型农村集体经济（饲草加工）项目</t>
  </si>
  <si>
    <t>德党镇大坝村</t>
  </si>
  <si>
    <t>永德县大雪山乡大平掌村2023年发展新型农村集体经济（饲草加工）项目</t>
  </si>
  <si>
    <t>大雪山乡大平掌村</t>
  </si>
  <si>
    <t>永德县班大雪山乡大岩房村2023年发展新型农村集体经济（饲草加工）项目</t>
  </si>
  <si>
    <t>购买饲草粉碎生产设备：预算总投资70万元。1台小型裹包机，单价70万元/台。</t>
  </si>
  <si>
    <t>大雪山乡大岩房村</t>
  </si>
  <si>
    <t>永德县勐板乡忙肺村2023年扶持壮大村级集体经济（茶叶加工）项目</t>
  </si>
  <si>
    <t>建1栋2层共400平方米，集生产加工、体验、晾晒、仓储等功能的钢架结构建筑。</t>
  </si>
  <si>
    <t>勐板乡忙肺村</t>
  </si>
  <si>
    <t>永德县勐板乡忙肺村忙肺茶文化体验馆项目</t>
  </si>
  <si>
    <t>永德县勐板乡勐板村忙肺茶文化体验馆项目</t>
  </si>
  <si>
    <t>勐板乡勐板村</t>
  </si>
  <si>
    <t>永德县2023年果酒产业发展项目</t>
  </si>
  <si>
    <t>建设2条果酒生产线。</t>
  </si>
  <si>
    <t>永德县澳洲坚果精深加工建设项目</t>
  </si>
  <si>
    <t>依托澳洲坚果产业园建设，建成加工厂房建筑面积7428㎡，配套电力设施；引进云南森贝食品有限公司建设一条年产5000吨以上的澳洲坚果精深加工生产线。主要生产奶香、原味等澳洲坚果开口笑产品。</t>
  </si>
  <si>
    <t>永德县魔芋加工厂建设项目</t>
  </si>
  <si>
    <t>项目拟在临沧坚果加工产业园永康园区（原保健品厂）建设万吨魔芋精粉加工生产线一条，室内厂房占地2971平方米，室外空地堆场3000平方米。</t>
  </si>
  <si>
    <t>永康工业园区</t>
  </si>
  <si>
    <t>永德县乌木龙乡2023年萝卜、藠头、豆制品、紫洋芋综合加工厂建设项目</t>
  </si>
  <si>
    <t>建设手工加工作坊100个，含作坊加工设备，加工各种各野菜，特色腌制产品</t>
  </si>
  <si>
    <t>永德县大雪山乡2022年乡村振兴产业示范园茶叶加工厂建设项目</t>
  </si>
  <si>
    <t>在大雪山乡村振兴产业示范园建设茶叶加工厂1座，建设标准化厂房5000㎡，建设茶叶仓储仓库20000㎡。</t>
  </si>
  <si>
    <t>大雪山乡勐旨村</t>
  </si>
  <si>
    <t>永德特色工业园区管理委员会、永德县南景实业有限责任公司</t>
  </si>
  <si>
    <t>3.农产品市场建设和农村物流</t>
  </si>
  <si>
    <t>永德县小勐统镇2023年田头市场建设项目</t>
  </si>
  <si>
    <t>建设1个水果、蔬菜等农产品田头市场，建设临时收购点，堆放仓库，配备农产品预冷、清选分级、分拣包装、保鲜、冷藏冷冻及冷链运输等设施设备。</t>
  </si>
  <si>
    <t>永德县崇岗乡2023年田头市场建设项目</t>
  </si>
  <si>
    <t>永德县大雪山乡2023年田头市场建设项目</t>
  </si>
  <si>
    <t>4.农产品品牌打造和展销平台</t>
  </si>
  <si>
    <t>永德县“三品一标”基地建设及认证项目</t>
  </si>
  <si>
    <t>建设绿色、有机基地4万亩，打有机绿色产品认证10个</t>
  </si>
  <si>
    <t>永德县澳洲坚果产品品牌建设及市场扩展项目</t>
  </si>
  <si>
    <t>1.扶持澳洲坚果加工企业（合作社）开展品牌打造，扶持企业进行产品包装设计、产品二维码设计；2.扶持企业（合作社）开展澳洲坚果农产品宣传推介、电商直播、展览、展示及展销活动。</t>
  </si>
  <si>
    <t>（三）产业基础设施项目</t>
  </si>
  <si>
    <t>1.产业路、资源路、旅游路建设</t>
  </si>
  <si>
    <t>永德县2023年产业路建设项目</t>
  </si>
  <si>
    <t>建设产业路100公里</t>
  </si>
  <si>
    <t>2.小型农田水利设施建设</t>
  </si>
  <si>
    <t>件</t>
  </si>
  <si>
    <t>永德县2023年农田水利灌溉修复完善工程项目</t>
  </si>
  <si>
    <t>复修完善灌溉沟渠、管网等水利设施，修复灾毁农田等</t>
  </si>
  <si>
    <t>小勐统镇、大山乡</t>
  </si>
  <si>
    <t>永德县班卡乡2023年小型农田水利设施建设建坝塘</t>
  </si>
  <si>
    <t>蓄水8万立方米，构筑大坝、溢洪道，放水建筑物等必要的降水量、水位、渗水量观测和管理设施。</t>
  </si>
  <si>
    <t>永德县永康镇鸭塘村2023年以工代赈示范工程</t>
  </si>
  <si>
    <t>(一）基本农田建设：中低产田地改造600亩，修缮田间机耕路14km。
（二）农田水利建设：农田灌溉铺设主管网5千米，建设蓄水池1000立方米3个；修复灌溉渠1.5千米。
（三）乡村道路建设：村组道路硬化8.7千米。</t>
  </si>
  <si>
    <t>发改局</t>
  </si>
  <si>
    <t>永德县小勐统镇垭口村2023年以工代赈中央财政项目</t>
  </si>
  <si>
    <t>（一）基本农田建设：基本农田地建设200亩。
（二）小型农田水利建设：三面防渗处理4.5公里，设计流量0.2立方米/秒。
（三）乡村道路建设：道路建设8.625公里，设计路基4.5米，有效路面宽3.5米。</t>
  </si>
  <si>
    <t>永德县崇岗乡军捞村2023年以工代赈中央财政项目</t>
  </si>
  <si>
    <t>在崇岗乡军捞村大平掌山桦蒿树山及龙塘胶厂承包土地区域实施产业道路改扩建10公里，计划投资300万元；新建φ400mm钢管主管10公里，钢管支管8公里，100m³蓄水池5个，计划投资100万元</t>
  </si>
  <si>
    <t>3.农业产业园区建设</t>
  </si>
  <si>
    <t>永德县勐底农场2023年芒果荔枝提质增效建设项目（产业发展类）</t>
  </si>
  <si>
    <t>1.建设1000亩绿色有机芒果园，1100亩绿色有机荔枝园，配套修建灌溉管网：2000立方米蓄水池1座；30立方米进水池1座；30平方米砖混结构设备房1间；抽水设备1套（包含电路安装）；DN160管（镀锌管）进出水灌溉管网1套（包含进水管600米，出水、引水管1500米）。
2.开展水果栽培、修剪、病虫害防治等技能培训</t>
  </si>
  <si>
    <t>勐底农场白塔社区</t>
  </si>
  <si>
    <t>永德县班卡乡2023年尖山村登腮民族团结进步示范村项目</t>
  </si>
  <si>
    <t>1.发展甘蔗、烤烟配套设施建设（生产道路开挖、沙石化4.29公里）；2.实施村庄人居环境整治，铺设DN300双壁波纹管1100m、pvc160管1300m、41座检查井φ700，建设300m³生态净化池，道路管道开挖（切割路面）380m。</t>
  </si>
  <si>
    <t>班卡乡尖山村</t>
  </si>
  <si>
    <t>永德县德党镇2023年勐汞村鱼塘寨民族团结进步示范村项目（农田水利设施建设类）</t>
  </si>
  <si>
    <t>投资50万元维修旧寨至鱼塘寨三面沟渠2公里。</t>
  </si>
  <si>
    <t>德党镇勐汞村鱼塘寨</t>
  </si>
  <si>
    <t>永康镇2023年芒果旅游文化园建设项目</t>
  </si>
  <si>
    <t>1.以原生冠移栽种植多品种芒果为主的永德芒果文化园园林绿化工程施工版块。
2.以展示永德芒果文化、土司文化、土佛文化、中国传统文化、党建引领、乡村振兴、绿美社区等内容为主的墙体绘画施工版块。
3.康平社区办公楼内智慧展厅建设。
4.傣族构树皮造纸全产业链展示施工版块。
5.为吸引人流、汇聚人流到永德芒果文化园的引流建设施工版块。</t>
  </si>
  <si>
    <t>永康镇康平社区</t>
  </si>
  <si>
    <t>（四）产业服务支撑项目</t>
  </si>
  <si>
    <t>1.科技服务</t>
  </si>
  <si>
    <t>德党镇2023年月季花产业发展项目</t>
  </si>
  <si>
    <t>依托李淑斌博士团队（花香永德科技研发有限公司）技术打造永德香水月季产业创新中心，建设乡村振兴香水月季实验基地，服务花农相关检测设备。</t>
  </si>
  <si>
    <t>德党镇忙岗村</t>
  </si>
  <si>
    <t>永德县澳洲坚果绿色有机认证项目</t>
  </si>
  <si>
    <t>加强基地绿色、有机化管理，第一阶段建成绿色、有机基地20万亩（绿色10万亩、有机10万亩），以企业、专业合作社为主体，开展基地绿色有机认证和产品认证。持续推进澳洲坚果基地绿色、有机认证，最终实现全域认证目标。制定有机、绿色澳洲坚果生产技术规程，抓好澳洲坚果农产品质量安全宣传培训。</t>
  </si>
  <si>
    <t>2.人才培养</t>
  </si>
  <si>
    <t>人次</t>
  </si>
  <si>
    <t>永德县2023年党政干部及专业人才培养项目</t>
  </si>
  <si>
    <t>1.每年选派5名干部到沪挂职；2.每个乡镇每年培养2名专业人才；3.每年培养至少3名专科骨干医生；4.每年培养骨干教师60名；5.每年培养中小学校长40名；6.每年轮训10人农技人员；7.教育、卫生、农林水每年培训1名专业人才；8.每年培训农业机械化人才37名；9.技能实训每年30人。</t>
  </si>
  <si>
    <t>3.农业社会化服务</t>
  </si>
  <si>
    <t>（五）金融保险配套项目</t>
  </si>
  <si>
    <t>1.小额贷款贴息</t>
  </si>
  <si>
    <t>万元</t>
  </si>
  <si>
    <t>永德县2023年脱贫人口小额信贷贴息项目</t>
  </si>
  <si>
    <t>按基准利率给予脱贫人口小额信贷贴息。</t>
  </si>
  <si>
    <t>2.新型经营主体贷款贴息</t>
  </si>
  <si>
    <t>永德县2023年民族新型经营主体贷款贴息项目</t>
  </si>
  <si>
    <t>用于弥补能够带动少数民族群众就业和群众增收的农产品生产、加工、销售企业及民族手工业品生产、销售企业的贷款贴息。</t>
  </si>
  <si>
    <t>3.特色产业保险保费补助</t>
  </si>
  <si>
    <t>4.小额信贷风险补偿金</t>
  </si>
  <si>
    <t>5.防贫保险（基金）</t>
  </si>
  <si>
    <t>6.其他产业金融保障</t>
  </si>
  <si>
    <t>二、稳岗就业创业项目</t>
  </si>
  <si>
    <t>（一）外出务工补助项目</t>
  </si>
  <si>
    <t>1.外出务工交通费补助</t>
  </si>
  <si>
    <t>永德县2023年外出务工交通费补助</t>
  </si>
  <si>
    <t>外出务工交通费补助、生产奖补、劳务补助等</t>
  </si>
  <si>
    <t>2.稳岗就业奖补</t>
  </si>
  <si>
    <t>永德县2023年稳岗返还补贴</t>
  </si>
  <si>
    <t>对组织采取有效措施稳定就业岗位，不裁员、少裁员的失业保险参保单位，符合条件的给予相应比例的稳岗返还补贴。</t>
  </si>
  <si>
    <t>（二）就业培训补助项目</t>
  </si>
  <si>
    <t>1.技能培训补助</t>
  </si>
  <si>
    <t>永德县2023年技能培训补助</t>
  </si>
  <si>
    <t>紧紧围绕“一县一品”、“一村一业”产业链发展需求、各乡镇产业发展布局开展技能提升培训。</t>
  </si>
  <si>
    <t>永德县澳洲坚果全产业链科技培训建设项目</t>
  </si>
  <si>
    <t>场</t>
  </si>
  <si>
    <t>1.培训新型职业农民（澳洲坚果）500人次；2.聘请科研院所（校）为澳洲坚果全产业链技术合作。</t>
  </si>
  <si>
    <t>2.以工代训补助</t>
  </si>
  <si>
    <t>（三）创业补助项目</t>
  </si>
  <si>
    <t>1.创业培训补助</t>
  </si>
  <si>
    <t>永德县2023年创业培训补助</t>
  </si>
  <si>
    <t>对有培训意愿的创业人员开展创业培训。</t>
  </si>
  <si>
    <t>2.创业增收奖补</t>
  </si>
  <si>
    <t>（四）公益性岗位</t>
  </si>
  <si>
    <t>1.公益性岗位</t>
  </si>
  <si>
    <t>永德县2023年乡村公益性岗位补贴</t>
  </si>
  <si>
    <t>常态化乡村公益性就业岗位</t>
  </si>
  <si>
    <t>2.公益性岗位（监测对象）</t>
  </si>
  <si>
    <t>三、易地搬迁后续扶持项目</t>
  </si>
  <si>
    <t>1.公共服务岗位</t>
  </si>
  <si>
    <t>永德县2023年易地搬迁安置点乡村公益性岗位</t>
  </si>
  <si>
    <t>常态化易地搬迁乡村公益性就业岗位</t>
  </si>
  <si>
    <t>6个易地搬迁安置点</t>
  </si>
  <si>
    <t>2.“一站式”社区综合服务设施建设</t>
  </si>
  <si>
    <t>3.易地扶贫搬迁贷款债券贴息补助</t>
  </si>
  <si>
    <t>永德县2023年易地扶贫搬迁贷款贴息</t>
  </si>
  <si>
    <t>易地扶贫搬迁贷款2023年贴息补助。</t>
  </si>
  <si>
    <t>四、乡村基础设施项目</t>
  </si>
  <si>
    <t>（一）村庄规划编制（含编修）项目</t>
  </si>
  <si>
    <t>行政村/个</t>
  </si>
  <si>
    <t>永德县“干部规划家乡行动”2022年度村庄规划编制项目</t>
  </si>
  <si>
    <t>行政村</t>
  </si>
  <si>
    <t>按照《云南省“干部规划家乡行动”项目组办公室关于下达“干部规划家乡 行动”2022年度村庄规划编制任务的函》工作部署，新编67个行政村“多规合一”实用性村庄规划。其中：德党镇10个；大雪山乡6个；班卡乡5个；崇岗乡7个；大山乡5个；勐板乡7个；小勐统镇10个；乌木龙乡7个；亚练乡7个；勐底农场3个。</t>
  </si>
  <si>
    <t>10个乡镇、勐底农场</t>
  </si>
  <si>
    <t>县自然资源局</t>
  </si>
  <si>
    <t>（二）农村基础设施项目</t>
  </si>
  <si>
    <t>1.农村道路建设</t>
  </si>
  <si>
    <t>2023年德党镇30户以上人口规模自然村通硬化路项目</t>
  </si>
  <si>
    <t>新建混凝土硬化路12.784公里</t>
  </si>
  <si>
    <t>交通运输局</t>
  </si>
  <si>
    <t>2023年小勐统镇30户以上人口规模自然村通硬化路项目</t>
  </si>
  <si>
    <t>新建混凝土硬化路49.183公里</t>
  </si>
  <si>
    <t>2023年永康镇30户以上人口规模自然村通硬化路项目</t>
  </si>
  <si>
    <t>新建混凝土硬化路30.515公里</t>
  </si>
  <si>
    <t>2023年勐板乡30户以上人口规模自然村通硬化路项目</t>
  </si>
  <si>
    <t>新建混凝土硬化路20.092公里</t>
  </si>
  <si>
    <t>2023年亚练乡30户以上人口规模自然村通硬化路项目</t>
  </si>
  <si>
    <t>新建混凝土硬化路11.167公里</t>
  </si>
  <si>
    <t>2023年乌木龙乡30户以上人口规模自然村通硬化路项目</t>
  </si>
  <si>
    <t>新建混凝土硬化路18.475公里</t>
  </si>
  <si>
    <t>2023年大雪山乡30户以上人口规模自然村通硬化路项目</t>
  </si>
  <si>
    <t>新建混凝土硬化路10.157公里</t>
  </si>
  <si>
    <t>2023年班卡乡30户以上人口规模自然村通硬化路项目</t>
  </si>
  <si>
    <t>新建混凝土硬化路29.579公里</t>
  </si>
  <si>
    <t>2023年崇岗乡30户以上人口规模自然村通硬化路项目</t>
  </si>
  <si>
    <t>新建混凝土硬化路26.876公里</t>
  </si>
  <si>
    <t>2023年大山乡30户以上人口规模自然村通硬化路项目</t>
  </si>
  <si>
    <t>新建混凝土硬化路13.331公里</t>
  </si>
  <si>
    <t>2.农村供水保障设施</t>
  </si>
  <si>
    <t>自然村/组</t>
  </si>
  <si>
    <t>永德县2023年永康镇忙捞村供水工程项目</t>
  </si>
  <si>
    <t>自然村</t>
  </si>
  <si>
    <t>65主管6千米，供水管网：50管2千米、40管2千米，32管3千米，25管2千米，20管3千米,15管7千米。</t>
  </si>
  <si>
    <t>水务局</t>
  </si>
  <si>
    <t>永德县2023年崇岗乡军捞村大平掌山胶厂片区供水工程项目</t>
  </si>
  <si>
    <t>建主管DN50钢管长10公里，支管DN40-DN15钢管长8公里，建100立方米水池5个，总容量500立方米，</t>
  </si>
  <si>
    <t>永德县2023年小勐统镇湾甸村立平地自然村提水供水工程项目</t>
  </si>
  <si>
    <t>抽水DN65主管3千米,供水管网DN40管4千米，DN32管3千米，DN25管4.5千米，DN20管3千米,DN15管8千米。110千瓦抽水泵2台，160千伏安变压器一台，泵房15平方米，调节池1个300立方米。</t>
  </si>
  <si>
    <t>永德县2023年勐板乡尖山片区供水工程项目</t>
  </si>
  <si>
    <t>100立方水池3个,400立方供水池1个，50主管6千米，供水管网：40管6千米、32管3千米，25管4千米，20管4千米,15管12千米。</t>
  </si>
  <si>
    <t>永德县2023年永康镇忙况上忙平供水工程项目</t>
  </si>
  <si>
    <t>50主管6千米，供水管网40管3千米25管3千米，20管3千米,15管6千米</t>
  </si>
  <si>
    <t>永德县2023年乌木龙乡新塘村炉子场自然村供水工程项目</t>
  </si>
  <si>
    <t>40立方供水池，50主管6千米，25管700米，20管500米，15管2400米</t>
  </si>
  <si>
    <t>永德县2023年崇岗村崇岗胶厂片区供水工程项目</t>
  </si>
  <si>
    <t>新建主管DN50钢管长11.5公里，维修进户管3公里，建100立方米水池1个。</t>
  </si>
  <si>
    <t>永德县2023年德党镇松林村白水坝自然村供水工程项目</t>
  </si>
  <si>
    <t>组</t>
  </si>
  <si>
    <t>50m³水池2个，25主管7千米、供水管网;20管8千米。</t>
  </si>
  <si>
    <t>永德县2023年小勐统镇湾甸村斋饭坝片区供水工程项目</t>
  </si>
  <si>
    <t>200立方供水池2个，DN50主管6千米，DN40主管4千米，供水管网：DN40管4千米，DN32管3千米，DN25管4千米，DN20管5千米,DN15管10千米。</t>
  </si>
  <si>
    <t>永德县2023年小勐统镇松林寨供水工程项目</t>
  </si>
  <si>
    <t>供水池1个，主管DN40-8000米，支管DN32-6000米，管网DN15-3000米，一户一表计量配件100套。</t>
  </si>
  <si>
    <t>永德县2023年班卡乡新村供水工程项目</t>
  </si>
  <si>
    <t>80立方米蓄水池一个，主管32钢管1.8公里，20钢管0.6公里，15钢管2.2公里。</t>
  </si>
  <si>
    <t>永德县2023年勐板乡户丫村卡房自然村供水工程项目</t>
  </si>
  <si>
    <t>100立方水池2个，40主管2千米，供水管网：32管4千米、25管4千米，20管3千米，15管4千米。</t>
  </si>
  <si>
    <t>永德县2023年亚练乡平掌村和尚寺、大平地自然村供水工程项目</t>
  </si>
  <si>
    <t>100立方米供水池2个，主管：50主管5千米，供水管网：40钢管3千米，32钢管2千米，25钢管2千米，20钢管2千米,15钢管8千米。</t>
  </si>
  <si>
    <t>3.农村电网建设</t>
  </si>
  <si>
    <t>4.农村网络建设</t>
  </si>
  <si>
    <t>5.农村清洁能源设施建设</t>
  </si>
  <si>
    <t>6.农业农村基础设施中长期贷款贴息</t>
  </si>
  <si>
    <t>7.其他</t>
  </si>
  <si>
    <t>永德县德党镇户乃村2023年易地扶贫搬迁安置区消防引水基础工程</t>
  </si>
  <si>
    <t>建设易地扶贫搬迁集中安置区消防给水系统，项目包括消防水池、消防水泵，消防给水管网、消火栓等。</t>
  </si>
  <si>
    <t>永德县永康镇鸭塘村2023年易地扶贫搬迁安置区消防引水基础工程</t>
  </si>
  <si>
    <t>永德县小勐统镇鸭塘村2023年易地扶贫搬迁安置区消防引水基础工程</t>
  </si>
  <si>
    <t>永德县小勐统镇垭口村2023年易地扶贫搬迁安置区消防引水基础工程</t>
  </si>
  <si>
    <t>永德县亚练乡文化村2023年易地扶贫搬迁安置区消防引水基础工程</t>
  </si>
  <si>
    <t>永德县澳洲坚果基地基础设施建设项目</t>
  </si>
  <si>
    <t>建设澳洲坚果基地产业路10公里。</t>
  </si>
  <si>
    <t>永德县勐底农场2023年芒果荔枝提质增效建设项目（绿美宜居提升类）</t>
  </si>
  <si>
    <t>1.新建公厕1座、洗手台1个；
2.安装太阳能路灯30盏；
3.购置垃圾桶10个；
4.建设活动长廊1个；
5.新建100㎡农产品陈列室配套其他排污及绿化设施等</t>
  </si>
  <si>
    <t>勐底农场红旗山社区</t>
  </si>
  <si>
    <t>永德县勐底农场 2023年红旗山民族团结进步示范社区项目</t>
  </si>
  <si>
    <t>1.绿美建设9万元，用于建设绿化及挡墙；
2、新建群众议事亭6万元；
3.人居环境提升9万元，用于生活污水边沟建设、配备排污管、垃圾桶等；
4.修缮太阳能路灯6万元，提升社区亮化率。</t>
  </si>
  <si>
    <t>永德县磨盘田小流域综合治理工程</t>
  </si>
  <si>
    <t>经济果木林77.69公顷，保土耕作649.16公顷，封育治理466.69公顷；新建取水池2座，200立方米蓄水池1座，布设管道2.82公里，减压池3座，检查井2座，排沙井2座；扩建机耕道路1.15公里，新建机耕道路排水沟1.17公里，配套砼涵管24米，沉沙井4座，下田口6座，会车平台4处；布设管护碑1座，管护牌6块，水利设施喷绘40平方米。</t>
  </si>
  <si>
    <t>小勐统镇湾甸村</t>
  </si>
  <si>
    <t>永德县永康镇2023年康平民族团结进步示范社区项目</t>
  </si>
  <si>
    <t>芒果树、菩提树移植，草皮铺设；污水整治、配备垃圾桶等建设。</t>
  </si>
  <si>
    <t>永德县崇岗乡军捞村2023年易地扶贫搬迁安置区消防引水基础工程</t>
  </si>
  <si>
    <t>五、人居环境整治项目</t>
  </si>
  <si>
    <t>1.农村卫厕所改造</t>
  </si>
  <si>
    <t>所/户</t>
  </si>
  <si>
    <t>永德县2023年农村卫厕所改造项目</t>
  </si>
  <si>
    <t>座/户</t>
  </si>
  <si>
    <t>3至5蹲位公共厕所31座、户用卫生厕所改造4700座。</t>
  </si>
  <si>
    <t>10个乡镇及农场</t>
  </si>
  <si>
    <t>2.农村生活污水治理</t>
  </si>
  <si>
    <t>村</t>
  </si>
  <si>
    <t>永康镇生活污水处理项目</t>
  </si>
  <si>
    <t>新建永康集镇近期为800m³/d，远期为1000m³/d生活污水处理站1座，配置高标准生活污水处理设施设备1套，污水管网8公里，厂房等设施建设。</t>
  </si>
  <si>
    <t>住建局</t>
  </si>
  <si>
    <t>永德县德党镇2023年勐汞村鱼塘寨民族团结进步示范村项目（农村生活污水治理类）</t>
  </si>
  <si>
    <t>投入50万元安装生活污水管网3340米，建设污水处理池1座300立方米。</t>
  </si>
  <si>
    <t>永德县2023年农村人居环境整治奖补项目</t>
  </si>
  <si>
    <t>通过采取政府补助大砖、PVC管、石棉瓦、水泥、沙子、红砖等建材的方式，充分发挥和调动群众的积极性和主动性，由群众自发开展农村危旧房改造、畜禽粪污、生活污水、生活垃圾等农村人居环境整治和村容村貌提升。</t>
  </si>
  <si>
    <t>3.农村生活垃圾治理</t>
  </si>
  <si>
    <t>4.村容村貌提升</t>
  </si>
  <si>
    <t>永德县大山乡2023年民族团结进步示范乡项目</t>
  </si>
  <si>
    <t>1、民族文化设施建设（如：佤族服饰、传统体育竞技、习俗等民族文化保护、传承与发展）；2、民族风貌提升（如：佤族文化上墙等）；3、人居环境提升（如：垃圾处理、污水整治等）；4、健身活动场所建设；5.文化路灯安装；6.必要的道路建设；</t>
  </si>
  <si>
    <t>永德县德党镇2023年钻山洞村列列箐民族团结进步示范村项目</t>
  </si>
  <si>
    <t>1、民族文化设施建设（如：佤族服饰、传统体育竞技、习俗等民族文化保护、传承与发展）；2、民族风貌提升（如：佤族文化上墙等）；3、人居环境提升（如：垃圾处理、污水整治、道路照明等）；4、旅游产业开发（佤族特色农家乐建设、机耕道路建设、水溪小道建设）；5、标志碑建设。</t>
  </si>
  <si>
    <t>永德县德党镇2023年大坝村北里民族团结进步示范村项目</t>
  </si>
  <si>
    <t>1、民族文化设施建设（如：佤族服饰、传统体育竞技、习俗等民族文化保护、传承与发展）；2、民族风貌提升（如：佤族文化上墙等）；3、人居环境提升（如：垃圾处理、污水整治、道路照明等）；4、健身活动场所建设；5、标志碑建设。</t>
  </si>
  <si>
    <t>永德县永康镇2023年送归村小送归民族团结进步示范村项目</t>
  </si>
  <si>
    <t>1、绿化亮化工程。2、村民活动广场；基层党员活动室。3、两污转运处理设施。4、公厕。5、必要的道路硬化。6、必要的民族特色包装项目。</t>
  </si>
  <si>
    <t>永德县亚练乡2023年塔驮村太阳箐民族团结进步示范村项目</t>
  </si>
  <si>
    <t>1.道路硬化2.2公里，其中：1.4公里路面硬化3.5米，40万元/公里；新推路面0.8公里，路面宽3米，35万元/公里，共计投资84万元；2.新建冲水式公厕2座，单座25平方米，男女个3个蹲坑，2.6万元/座，共计投资5.2万元；3.新建太阳能路灯30盏，3500元/盏，共计投资10.5万元；4.新建砖砌体石头碑芯路标1个，投资0.3万元；总计投资100万元。</t>
  </si>
  <si>
    <t>永德县崇岗乡2023年团树村户等民族团结进步示范村项目</t>
  </si>
  <si>
    <t>户等至青苔河乡村旅游硬板路1.3kmx3.5m</t>
  </si>
  <si>
    <t>永德县乌木龙乡2023年木厂村石砍子民族团结进步示范村项目</t>
  </si>
  <si>
    <t>新建硬板路4000㎡，含挡墙、边沟等附属工程；安装太阳能路灯40盏</t>
  </si>
  <si>
    <t>永德县大雪山乡2023年勐旨村新寨民族团结进步示范村项目</t>
  </si>
  <si>
    <t>结合漂流小镇总体规划布局，打造南景河漂流项目，计划完成投资100万元。</t>
  </si>
  <si>
    <t>永德县大山乡2023年大山村大地民族团结进步示范村项目</t>
  </si>
  <si>
    <t>佤族文化活动场所建设，绿化美化亮化，庭院改造。</t>
  </si>
  <si>
    <t>永德县乌木龙乡2023年乌木龙村大丫口民族团结进步示范村项目</t>
  </si>
  <si>
    <t>永德县2023年农村人居环境数字化监管平台建设</t>
  </si>
  <si>
    <t>建设永德县农村人居环境数字化监管平台建设</t>
  </si>
  <si>
    <t>永德县永康镇2023年东半山村庄人居环境提升</t>
  </si>
  <si>
    <t>实施村域内人居环境提升工程</t>
  </si>
  <si>
    <t>永德县德党镇2022年忙见田村、勐汞村、松林村村庄清洁行动生活垃圾收转运设施建设项目</t>
  </si>
  <si>
    <t>新建生活垃圾收集中转站3座，配套垃圾收转运车、压缩车、垃圾桶等设施，实施村庄清洁行动，进行植树、种果、装路灯。</t>
  </si>
  <si>
    <t>永德县勐底农场村庄清洁行动生活垃圾收转运设施建设项目</t>
  </si>
  <si>
    <t>新建生活垃圾收集中转站1座，配套垃圾收转运车、压缩车、垃圾桶等设施，实施村庄清洁行动，进行植树、种果、装路灯。</t>
  </si>
  <si>
    <t>永德县小勐统镇2022年小勐统村村庄清洁行动生活垃圾收转运设施建设项目</t>
  </si>
  <si>
    <t>永德县勐板乡2022年勐板村村庄清洁行动生活垃圾收转运设施建设项目</t>
  </si>
  <si>
    <t>永德县大山乡2022年大山村村庄清洁行动生活垃圾收转运设施建设项目</t>
  </si>
  <si>
    <t>新建生活垃圾收集中转站1座，配套垃圾收转运车、压缩车、垃圾桶等设施实施村庄清洁行动，进行植树、种果、装路灯。</t>
  </si>
  <si>
    <t>永德县崇岗乡2022年崇岗村村庄清洁行动生活垃圾收转运设施建设项目</t>
  </si>
  <si>
    <t>永德县班卡乡2022年班卡村村庄清洁行动生活垃圾收转运设施建设项目</t>
  </si>
  <si>
    <t>永德县亚练乡2022年亚练村村庄清洁行动生活垃圾收转运设施建设项目</t>
  </si>
  <si>
    <t>永德县乌木龙乡2022年乌木龙村村庄清洁行动生活垃圾收转运设施建设项目</t>
  </si>
  <si>
    <t>永德县大雪山乡2022年勐旨村村庄清洁行动生活垃圾收转运设施建设项目</t>
  </si>
  <si>
    <t>永德县班卡乡2023年尖山村登腮民族团结进步示范村项目（乡村治理）</t>
  </si>
  <si>
    <t>实施村庄人居环境整治，铺设DN300双壁波纹管1100m、pvc160管1300m、41座检查井φ700，建设300m³生态净化池，道路管道开挖（切割路面）380m。</t>
  </si>
  <si>
    <t>永德县2023年美丽村庄建设</t>
  </si>
  <si>
    <t>实施村庄清洁行动，必要的植树、种果、装路灯。每个乡镇建设2个示范点，每个示范点计划资金50万元。</t>
  </si>
  <si>
    <t>六、乡村公共服务项目</t>
  </si>
  <si>
    <t>1.规划保留的村小学改造</t>
  </si>
  <si>
    <t>2.村幼儿园建设</t>
  </si>
  <si>
    <t>3.村卫生室标准化建设</t>
  </si>
  <si>
    <t>4.农村养老设施建设</t>
  </si>
  <si>
    <t>班卡乡敬老院建设项目</t>
  </si>
  <si>
    <t>建设农村敬老院特困人员集中供养住宿楼主体工程及辅助用房、附属工程。</t>
  </si>
  <si>
    <t>民政局</t>
  </si>
  <si>
    <t>乌木龙乡敬老院建设项目</t>
  </si>
  <si>
    <t>5.农村公益性殡葬设施建设</t>
  </si>
  <si>
    <t>6其他</t>
  </si>
  <si>
    <t>永德县勐板乡天池公园茶文化广场建设项目</t>
  </si>
  <si>
    <t>建设建筑面积为3000平方米的天池公园茶文化广场一个，配套特色文化长廊、篮球场、文化活动室等。</t>
  </si>
  <si>
    <t>永德县亚练乡集镇文化广场建设项目</t>
  </si>
  <si>
    <t>永德县亚练乡集镇文化广场建设项目。广场总面积1150平方米，其中：篮球场地512平方米、乒乓球活动场地80平方米、室外健身场地558平方米；文化活动室135平方米、文化戏楼190平方米、围墙350米。</t>
  </si>
  <si>
    <t>七、巩固拓展脱贫攻坚成果项目</t>
  </si>
  <si>
    <t>（一）住房安全项目</t>
  </si>
  <si>
    <t>户</t>
  </si>
  <si>
    <t>2023年永德县农房抗震改造建设项目</t>
  </si>
  <si>
    <t>全县在完成脱贫攻坚住房安全有保障工作基础上，对存在农房（主房）鉴定为抗震设防标准不达标的1000户农房，按户均1.5万元补助标准实施改造。</t>
  </si>
  <si>
    <t>（二）义务教育项目</t>
  </si>
  <si>
    <t>1.享受"雨露计划"职业教育补助</t>
  </si>
  <si>
    <t>永德县2023年享受“雨露计划”职业教育补助项目</t>
  </si>
  <si>
    <t>保障接受中等职业教育、高等职业教育的农村脱贫户（含“三类”人员）家庭子女顺利完成学业。缓解脱贫户（含“三类”人员）教育负担。</t>
  </si>
  <si>
    <t>2.参与"学前学会普通话"行动</t>
  </si>
  <si>
    <t>3.其他教育类项目</t>
  </si>
  <si>
    <t>（三）医疗健康项目</t>
  </si>
  <si>
    <t>1.参加城乡居民基本医疗保险</t>
  </si>
  <si>
    <t>2.参加大病保险</t>
  </si>
  <si>
    <t>3.接受医疗救助</t>
  </si>
  <si>
    <t>4.参加其他补充医疗保险</t>
  </si>
  <si>
    <t>5.参加意外保险</t>
  </si>
  <si>
    <t>6.接受大病(地方病)救治</t>
  </si>
  <si>
    <t>（四）综合保障项目</t>
  </si>
  <si>
    <t>1.享受农村居民最低生活保障</t>
  </si>
  <si>
    <t>2.享受特困人员救助供养</t>
  </si>
  <si>
    <t>3.参加城乡居民基本养老保险</t>
  </si>
  <si>
    <t>4.接受留守关爱服务</t>
  </si>
  <si>
    <t>5.接受临时救助</t>
  </si>
  <si>
    <t>八、乡村治理提升项目</t>
  </si>
  <si>
    <t>（一）乡村治理体系项目</t>
  </si>
  <si>
    <t>1.建设数字化乡村治理信息系统</t>
  </si>
  <si>
    <t>2.开展乡村治理示范创建</t>
  </si>
  <si>
    <t>3.推进“积分制”“清单式”等管理方式</t>
  </si>
  <si>
    <t>（二）乡村精神文明项目</t>
  </si>
  <si>
    <t>1.培养“四有”新时代农民</t>
  </si>
  <si>
    <t>2.移风易俗改革示范县（乡、村）</t>
  </si>
  <si>
    <t>3.文化科技卫生“三下乡”</t>
  </si>
  <si>
    <t>永德县2023年布朗族歌舞文化精品工程项目</t>
  </si>
  <si>
    <t>购置歌舞服装（含道具）20套，计划投资4万元；组建20人的民间文艺表演队伍并开展3场次以上的文艺培训，计划投资1.5万元；音乐创作6首，舞蹈创作4个，计划投资7万元；制作影像光盘资料1套，计划投资1.5万元。</t>
  </si>
  <si>
    <t>4.农村文化项目</t>
  </si>
  <si>
    <r>
      <rPr>
        <b/>
        <sz val="10"/>
        <rFont val="宋体"/>
        <charset val="134"/>
      </rPr>
      <t>说明：</t>
    </r>
    <r>
      <rPr>
        <sz val="10"/>
        <rFont val="宋体"/>
        <charset val="134"/>
      </rPr>
      <t>1.项目规划年度为2023年，使用财政衔接乡村振兴资金的，按程序审定录入乡村振兴项目库，编制分年度项目建设计划；“</t>
    </r>
    <r>
      <rPr>
        <b/>
        <sz val="10"/>
        <rFont val="宋体"/>
        <charset val="134"/>
      </rPr>
      <t>主要建设内容</t>
    </r>
    <r>
      <rPr>
        <sz val="10"/>
        <rFont val="宋体"/>
        <charset val="134"/>
      </rPr>
      <t>”，在同一项目类型下，各地结合“一县一业”“一村一品”增减品种、项目。县、乡、村（汇总）建设内容的数量、项目有逻辑关系，注意区别。2.“</t>
    </r>
    <r>
      <rPr>
        <b/>
        <sz val="10"/>
        <rFont val="宋体"/>
        <charset val="134"/>
      </rPr>
      <t>项目预算投资</t>
    </r>
    <r>
      <rPr>
        <sz val="10"/>
        <rFont val="宋体"/>
        <charset val="134"/>
      </rPr>
      <t>”栏（单位万元，小数点保留两位数），“</t>
    </r>
    <r>
      <rPr>
        <b/>
        <sz val="10"/>
        <rFont val="宋体"/>
        <charset val="134"/>
      </rPr>
      <t>财政衔接资金</t>
    </r>
    <r>
      <rPr>
        <sz val="10"/>
        <rFont val="宋体"/>
        <charset val="134"/>
      </rPr>
      <t>”为财政衔接乡村振兴补助资金，“</t>
    </r>
    <r>
      <rPr>
        <b/>
        <sz val="10"/>
        <rFont val="宋体"/>
        <charset val="134"/>
      </rPr>
      <t>其他财政资金</t>
    </r>
    <r>
      <rPr>
        <sz val="10"/>
        <rFont val="宋体"/>
        <charset val="134"/>
      </rPr>
      <t>”为整合涉农财政资金、行业部门项目资金、对口帮扶资金、定点帮扶、社会帮扶资金等财政性资金；项目表中，所有“——”表示不填数据或文字内容。3.县级项目投资总规模，按上年度实际投入增长10%左右控制。4.项目“</t>
    </r>
    <r>
      <rPr>
        <b/>
        <sz val="10"/>
        <rFont val="宋体"/>
        <charset val="134"/>
      </rPr>
      <t>建设地点</t>
    </r>
    <r>
      <rPr>
        <sz val="10"/>
        <rFont val="宋体"/>
        <charset val="134"/>
      </rPr>
      <t>”，县级（汇总）填写至乡镇、乡村（汇总）填写至村委会、村委会（汇总）填写至村小组，同时村委会制定村小组项目表。5.凡资金负面清单项目，一律不得录入项目库和不得安排项目资金。</t>
    </r>
    <r>
      <rPr>
        <b/>
        <sz val="10"/>
        <rFont val="宋体"/>
        <charset val="134"/>
      </rPr>
      <t>注：村小组</t>
    </r>
    <r>
      <rPr>
        <sz val="10"/>
        <rFont val="宋体"/>
        <charset val="134"/>
      </rPr>
      <t>子项目表，插入子项目时一至三级项目类别不能改动，</t>
    </r>
    <r>
      <rPr>
        <b/>
        <sz val="10"/>
        <rFont val="宋体"/>
        <charset val="134"/>
      </rPr>
      <t>“项目名称”按信息系统要规范。</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</si>
</sst>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theme="1"/>
      <name val="宋体"/>
      <charset val="134"/>
      <scheme val="minor"/>
    </font>
    <font>
      <b/>
      <sz val="18"/>
      <name val="方正小标宋简体"/>
      <charset val="134"/>
    </font>
    <font>
      <b/>
      <sz val="10"/>
      <name val="宋体"/>
      <charset val="134"/>
    </font>
    <font>
      <b/>
      <sz val="9"/>
      <name val="宋体"/>
      <charset val="134"/>
    </font>
    <font>
      <sz val="10"/>
      <name val="宋体"/>
      <charset val="134"/>
    </font>
    <font>
      <sz val="9"/>
      <name val="宋体"/>
      <charset val="134"/>
    </font>
    <font>
      <b/>
      <sz val="10"/>
      <name val="宋体"/>
      <charset val="134"/>
      <scheme val="minor"/>
    </font>
    <font>
      <sz val="9"/>
      <name val="宋体"/>
      <charset val="134"/>
      <scheme val="minor"/>
    </font>
    <font>
      <sz val="10"/>
      <name val="宋体"/>
      <charset val="134"/>
      <scheme val="minor"/>
    </font>
    <font>
      <sz val="10"/>
      <name val="宋体"/>
      <charset val="134"/>
      <scheme val="major"/>
    </font>
    <font>
      <sz val="10"/>
      <name val="宋体"/>
      <charset val="1"/>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6"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9" borderId="0" applyNumberFormat="0" applyBorder="0" applyAlignment="0" applyProtection="0">
      <alignment vertical="center"/>
    </xf>
    <xf numFmtId="0" fontId="17" fillId="0" borderId="8" applyNumberFormat="0" applyFill="0" applyAlignment="0" applyProtection="0">
      <alignment vertical="center"/>
    </xf>
    <xf numFmtId="0" fontId="14" fillId="10" borderId="0" applyNumberFormat="0" applyBorder="0" applyAlignment="0" applyProtection="0">
      <alignment vertical="center"/>
    </xf>
    <xf numFmtId="0" fontId="23" fillId="11" borderId="9" applyNumberFormat="0" applyAlignment="0" applyProtection="0">
      <alignment vertical="center"/>
    </xf>
    <xf numFmtId="0" fontId="24" fillId="11" borderId="5" applyNumberFormat="0" applyAlignment="0" applyProtection="0">
      <alignment vertical="center"/>
    </xf>
    <xf numFmtId="0" fontId="25" fillId="12" borderId="10"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0" fillId="0" borderId="0">
      <alignment vertical="center"/>
    </xf>
  </cellStyleXfs>
  <cellXfs count="43">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49" applyFont="1" applyFill="1" applyBorder="1" applyAlignment="1" applyProtection="1">
      <alignment horizontal="left" vertical="center" wrapText="1"/>
      <protection locked="0" hidden="1"/>
    </xf>
    <xf numFmtId="0" fontId="5" fillId="0" borderId="1" xfId="0" applyFont="1" applyFill="1" applyBorder="1" applyAlignment="1">
      <alignment vertical="center" wrapText="1"/>
    </xf>
    <xf numFmtId="176" fontId="5" fillId="0" borderId="1" xfId="0" applyNumberFormat="1" applyFont="1" applyFill="1" applyBorder="1" applyAlignment="1">
      <alignment horizontal="center" vertical="center" wrapText="1"/>
    </xf>
    <xf numFmtId="176" fontId="1" fillId="0" borderId="0" xfId="0" applyNumberFormat="1" applyFont="1" applyFill="1" applyAlignment="1">
      <alignment horizontal="center" vertical="center" wrapText="1"/>
    </xf>
    <xf numFmtId="176" fontId="2" fillId="0" borderId="0" xfId="0" applyNumberFormat="1" applyFont="1" applyFill="1" applyAlignment="1">
      <alignment horizontal="center" vertical="center" wrapText="1"/>
    </xf>
    <xf numFmtId="176" fontId="2" fillId="0" borderId="2" xfId="0" applyNumberFormat="1" applyFont="1" applyFill="1" applyBorder="1" applyAlignment="1">
      <alignment horizontal="center" vertical="center" wrapText="1"/>
    </xf>
    <xf numFmtId="176" fontId="2" fillId="0" borderId="3" xfId="0" applyNumberFormat="1" applyFont="1" applyFill="1" applyBorder="1" applyAlignment="1">
      <alignment horizontal="center" vertical="center" wrapText="1"/>
    </xf>
    <xf numFmtId="176" fontId="2" fillId="0" borderId="4"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4" fillId="0" borderId="1" xfId="0" applyFont="1" applyFill="1" applyBorder="1" applyAlignment="1">
      <alignment vertical="center"/>
    </xf>
    <xf numFmtId="0" fontId="4" fillId="0" borderId="1" xfId="0" applyFont="1" applyFill="1" applyBorder="1" applyAlignment="1">
      <alignment horizontal="lef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2" fillId="0" borderId="1" xfId="0" applyFont="1" applyFill="1" applyBorder="1" applyAlignment="1">
      <alignment horizontal="justify" vertical="center"/>
    </xf>
    <xf numFmtId="0" fontId="8" fillId="0" borderId="1" xfId="0" applyFont="1" applyFill="1" applyBorder="1" applyAlignment="1" applyProtection="1">
      <alignment vertical="center" wrapText="1"/>
      <protection locked="0"/>
    </xf>
    <xf numFmtId="0" fontId="5" fillId="0" borderId="1" xfId="0" applyFont="1" applyFill="1" applyBorder="1" applyAlignment="1">
      <alignment horizontal="left" vertical="center" wrapText="1"/>
    </xf>
    <xf numFmtId="0" fontId="4" fillId="0" borderId="1" xfId="0"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7"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6" fillId="0" borderId="1" xfId="0" applyFont="1" applyFill="1" applyBorder="1" applyAlignment="1" applyProtection="1">
      <alignment vertical="center" wrapText="1"/>
      <protection locked="0"/>
    </xf>
    <xf numFmtId="0" fontId="10" fillId="0" borderId="1" xfId="0" applyFont="1" applyFill="1" applyBorder="1" applyAlignment="1" applyProtection="1">
      <alignment vertical="center" wrapText="1"/>
      <protection locked="0"/>
    </xf>
    <xf numFmtId="0" fontId="2" fillId="0" borderId="2" xfId="0" applyFont="1" applyFill="1" applyBorder="1" applyAlignment="1">
      <alignment horizontal="left" vertical="center" wrapText="1"/>
    </xf>
    <xf numFmtId="0" fontId="4" fillId="0" borderId="3"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0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89"/>
  <sheetViews>
    <sheetView tabSelected="1" topLeftCell="A57" workbookViewId="0">
      <selection activeCell="F61" sqref="F61"/>
    </sheetView>
  </sheetViews>
  <sheetFormatPr defaultColWidth="9" defaultRowHeight="13.5"/>
  <cols>
    <col min="6" max="6" width="16.375" customWidth="1"/>
  </cols>
  <sheetData>
    <row r="1" ht="22.5" spans="1:18">
      <c r="A1" s="1" t="s">
        <v>0</v>
      </c>
      <c r="B1" s="1"/>
      <c r="C1" s="1"/>
      <c r="D1" s="1"/>
      <c r="E1" s="1"/>
      <c r="F1" s="1"/>
      <c r="G1" s="1"/>
      <c r="H1" s="1"/>
      <c r="I1" s="13"/>
      <c r="J1" s="13"/>
      <c r="K1" s="13"/>
      <c r="L1" s="13"/>
      <c r="M1" s="13"/>
      <c r="N1" s="13"/>
      <c r="O1" s="1"/>
      <c r="P1" s="1"/>
      <c r="Q1" s="1"/>
      <c r="R1" s="1"/>
    </row>
    <row r="2" spans="1:18">
      <c r="A2" s="2" t="s">
        <v>1</v>
      </c>
      <c r="B2" s="2"/>
      <c r="C2" s="2"/>
      <c r="D2" s="3" t="s">
        <v>2</v>
      </c>
      <c r="E2" s="3"/>
      <c r="F2" s="4"/>
      <c r="G2" s="3"/>
      <c r="H2" s="3"/>
      <c r="I2" s="14"/>
      <c r="J2" s="14"/>
      <c r="K2" s="14"/>
      <c r="L2" s="14"/>
      <c r="M2" s="14"/>
      <c r="N2" s="14"/>
      <c r="O2" s="3"/>
      <c r="P2" s="3"/>
      <c r="Q2" s="3"/>
      <c r="R2" s="3"/>
    </row>
    <row r="3" spans="1:18">
      <c r="A3" s="5" t="s">
        <v>3</v>
      </c>
      <c r="B3" s="5" t="s">
        <v>4</v>
      </c>
      <c r="C3" s="5" t="s">
        <v>5</v>
      </c>
      <c r="D3" s="5" t="s">
        <v>6</v>
      </c>
      <c r="E3" s="5"/>
      <c r="F3" s="5" t="s">
        <v>7</v>
      </c>
      <c r="G3" s="5" t="s">
        <v>8</v>
      </c>
      <c r="H3" s="5" t="s">
        <v>9</v>
      </c>
      <c r="I3" s="15" t="s">
        <v>10</v>
      </c>
      <c r="J3" s="16"/>
      <c r="K3" s="16"/>
      <c r="L3" s="16"/>
      <c r="M3" s="16"/>
      <c r="N3" s="17"/>
      <c r="O3" s="5" t="s">
        <v>11</v>
      </c>
      <c r="P3" s="5" t="s">
        <v>12</v>
      </c>
      <c r="Q3" s="5" t="s">
        <v>13</v>
      </c>
      <c r="R3" s="5" t="s">
        <v>14</v>
      </c>
    </row>
    <row r="4" ht="24" spans="1:18">
      <c r="A4" s="6"/>
      <c r="B4" s="5"/>
      <c r="C4" s="5"/>
      <c r="D4" s="5" t="s">
        <v>15</v>
      </c>
      <c r="E4" s="5" t="s">
        <v>16</v>
      </c>
      <c r="F4" s="5"/>
      <c r="G4" s="5"/>
      <c r="H4" s="5"/>
      <c r="I4" s="18" t="s">
        <v>17</v>
      </c>
      <c r="J4" s="18" t="s">
        <v>18</v>
      </c>
      <c r="K4" s="19" t="s">
        <v>19</v>
      </c>
      <c r="L4" s="19" t="s">
        <v>20</v>
      </c>
      <c r="M4" s="19" t="s">
        <v>21</v>
      </c>
      <c r="N4" s="18" t="s">
        <v>22</v>
      </c>
      <c r="O4" s="5"/>
      <c r="P4" s="5"/>
      <c r="Q4" s="5"/>
      <c r="R4" s="5"/>
    </row>
    <row r="5" spans="1:18">
      <c r="A5" s="5" t="s">
        <v>23</v>
      </c>
      <c r="B5" s="5">
        <f>SUM(B6,B143,B162,B168,B213,B246,B257,B278)</f>
        <v>206</v>
      </c>
      <c r="C5" s="5" t="s">
        <v>24</v>
      </c>
      <c r="D5" s="5" t="s">
        <v>24</v>
      </c>
      <c r="E5" s="5" t="s">
        <v>24</v>
      </c>
      <c r="F5" s="5" t="s">
        <v>24</v>
      </c>
      <c r="G5" s="5" t="s">
        <v>24</v>
      </c>
      <c r="H5" s="5" t="s">
        <v>24</v>
      </c>
      <c r="I5" s="5">
        <f t="shared" ref="I5:N5" si="0">SUM(I6,I143,I162,I168,I213,I246,I257,I278)</f>
        <v>78010.06</v>
      </c>
      <c r="J5" s="5">
        <f t="shared" si="0"/>
        <v>24987.69</v>
      </c>
      <c r="K5" s="5">
        <f t="shared" si="0"/>
        <v>27801</v>
      </c>
      <c r="L5" s="5">
        <f t="shared" si="0"/>
        <v>11046.37</v>
      </c>
      <c r="M5" s="5">
        <f t="shared" si="0"/>
        <v>3100</v>
      </c>
      <c r="N5" s="5">
        <f t="shared" si="0"/>
        <v>11075</v>
      </c>
      <c r="O5" s="8" t="s">
        <v>24</v>
      </c>
      <c r="P5" s="8" t="s">
        <v>24</v>
      </c>
      <c r="Q5" s="8" t="s">
        <v>24</v>
      </c>
      <c r="R5" s="7"/>
    </row>
    <row r="6" ht="36" spans="1:18">
      <c r="A6" s="6" t="s">
        <v>25</v>
      </c>
      <c r="B6" s="5">
        <f>SUM(B7,B79,B113,B134)</f>
        <v>107</v>
      </c>
      <c r="C6" s="5" t="s">
        <v>24</v>
      </c>
      <c r="D6" s="5" t="s">
        <v>24</v>
      </c>
      <c r="E6" s="5" t="s">
        <v>24</v>
      </c>
      <c r="F6" s="5" t="s">
        <v>24</v>
      </c>
      <c r="G6" s="5" t="s">
        <v>24</v>
      </c>
      <c r="H6" s="5" t="s">
        <v>24</v>
      </c>
      <c r="I6" s="5">
        <f t="shared" ref="I6:N6" si="1">SUM(I7,I79,I113,I134)</f>
        <v>54809.8</v>
      </c>
      <c r="J6" s="5">
        <f t="shared" si="1"/>
        <v>16508.8</v>
      </c>
      <c r="K6" s="5">
        <f t="shared" si="1"/>
        <v>22086</v>
      </c>
      <c r="L6" s="5">
        <f t="shared" si="1"/>
        <v>2040</v>
      </c>
      <c r="M6" s="5">
        <f t="shared" si="1"/>
        <v>3100</v>
      </c>
      <c r="N6" s="5">
        <f t="shared" si="1"/>
        <v>11075</v>
      </c>
      <c r="O6" s="8" t="s">
        <v>24</v>
      </c>
      <c r="P6" s="8" t="s">
        <v>24</v>
      </c>
      <c r="Q6" s="8" t="s">
        <v>24</v>
      </c>
      <c r="R6" s="7"/>
    </row>
    <row r="7" ht="36" spans="1:18">
      <c r="A7" s="6" t="s">
        <v>26</v>
      </c>
      <c r="B7" s="5">
        <f>SUBTOTAL(9,B8,B29,B47,B49,B62,B72,B73,B75)</f>
        <v>66</v>
      </c>
      <c r="C7" s="5" t="s">
        <v>24</v>
      </c>
      <c r="D7" s="5" t="s">
        <v>24</v>
      </c>
      <c r="E7" s="5" t="s">
        <v>24</v>
      </c>
      <c r="F7" s="5" t="s">
        <v>24</v>
      </c>
      <c r="G7" s="5" t="s">
        <v>24</v>
      </c>
      <c r="H7" s="5" t="s">
        <v>24</v>
      </c>
      <c r="I7" s="5">
        <f t="shared" ref="I7:N7" si="2">SUBTOTAL(9,I8,I29,I47,I49,I62,I72,I73,I75)</f>
        <v>33558</v>
      </c>
      <c r="J7" s="5">
        <f t="shared" si="2"/>
        <v>8047</v>
      </c>
      <c r="K7" s="5">
        <f t="shared" si="2"/>
        <v>18546</v>
      </c>
      <c r="L7" s="5">
        <f t="shared" si="2"/>
        <v>2040</v>
      </c>
      <c r="M7" s="5">
        <f t="shared" si="2"/>
        <v>3100</v>
      </c>
      <c r="N7" s="5">
        <f t="shared" si="2"/>
        <v>1825</v>
      </c>
      <c r="O7" s="5" t="s">
        <v>24</v>
      </c>
      <c r="P7" s="5" t="s">
        <v>24</v>
      </c>
      <c r="Q7" s="8" t="s">
        <v>24</v>
      </c>
      <c r="R7" s="7"/>
    </row>
    <row r="8" ht="24" spans="1:18">
      <c r="A8" s="7" t="s">
        <v>27</v>
      </c>
      <c r="B8" s="8">
        <f>SUM(B9:B28)</f>
        <v>20</v>
      </c>
      <c r="C8" s="8" t="s">
        <v>28</v>
      </c>
      <c r="D8" s="8" t="s">
        <v>29</v>
      </c>
      <c r="E8" s="8"/>
      <c r="F8" s="8"/>
      <c r="G8" s="8"/>
      <c r="H8" s="8"/>
      <c r="I8" s="8">
        <f t="shared" ref="I8:N8" si="3">SUM(I9:I28)</f>
        <v>13472</v>
      </c>
      <c r="J8" s="8">
        <f t="shared" si="3"/>
        <v>3422</v>
      </c>
      <c r="K8" s="8">
        <f t="shared" si="3"/>
        <v>7980</v>
      </c>
      <c r="L8" s="8">
        <f t="shared" si="3"/>
        <v>2010</v>
      </c>
      <c r="M8" s="8">
        <f t="shared" si="3"/>
        <v>0</v>
      </c>
      <c r="N8" s="8">
        <f t="shared" si="3"/>
        <v>60</v>
      </c>
      <c r="O8" s="8"/>
      <c r="P8" s="8"/>
      <c r="Q8" s="7"/>
      <c r="R8" s="7"/>
    </row>
    <row r="9" ht="48" spans="1:18">
      <c r="A9" s="9" t="s">
        <v>30</v>
      </c>
      <c r="B9" s="8">
        <v>1</v>
      </c>
      <c r="C9" s="8" t="s">
        <v>28</v>
      </c>
      <c r="D9" s="8" t="s">
        <v>29</v>
      </c>
      <c r="E9" s="8">
        <v>10</v>
      </c>
      <c r="F9" s="9" t="s">
        <v>31</v>
      </c>
      <c r="G9" s="8" t="s">
        <v>32</v>
      </c>
      <c r="H9" s="8">
        <v>2023</v>
      </c>
      <c r="I9" s="8">
        <v>200</v>
      </c>
      <c r="J9" s="8">
        <v>200</v>
      </c>
      <c r="K9" s="8"/>
      <c r="L9" s="8"/>
      <c r="M9" s="8"/>
      <c r="N9" s="8"/>
      <c r="O9" s="8" t="s">
        <v>33</v>
      </c>
      <c r="P9" s="8" t="s">
        <v>34</v>
      </c>
      <c r="Q9" s="8" t="s">
        <v>35</v>
      </c>
      <c r="R9" s="21"/>
    </row>
    <row r="10" ht="36" spans="1:18">
      <c r="A10" s="9" t="s">
        <v>36</v>
      </c>
      <c r="B10" s="8">
        <v>1</v>
      </c>
      <c r="C10" s="8" t="s">
        <v>28</v>
      </c>
      <c r="D10" s="8" t="s">
        <v>29</v>
      </c>
      <c r="E10" s="8">
        <v>9</v>
      </c>
      <c r="F10" s="9" t="s">
        <v>37</v>
      </c>
      <c r="G10" s="8" t="s">
        <v>38</v>
      </c>
      <c r="H10" s="8">
        <v>2023</v>
      </c>
      <c r="I10" s="8">
        <v>600</v>
      </c>
      <c r="J10" s="8">
        <v>400</v>
      </c>
      <c r="K10" s="20"/>
      <c r="L10" s="8">
        <v>200</v>
      </c>
      <c r="M10" s="8"/>
      <c r="N10" s="8"/>
      <c r="O10" s="8" t="s">
        <v>33</v>
      </c>
      <c r="P10" s="8" t="s">
        <v>34</v>
      </c>
      <c r="Q10" s="8" t="s">
        <v>35</v>
      </c>
      <c r="R10" s="21"/>
    </row>
    <row r="11" ht="72" spans="1:18">
      <c r="A11" s="9" t="s">
        <v>39</v>
      </c>
      <c r="B11" s="8">
        <v>1</v>
      </c>
      <c r="C11" s="8" t="s">
        <v>28</v>
      </c>
      <c r="D11" s="8" t="s">
        <v>29</v>
      </c>
      <c r="E11" s="8">
        <v>4</v>
      </c>
      <c r="F11" s="9" t="s">
        <v>40</v>
      </c>
      <c r="G11" s="8" t="s">
        <v>41</v>
      </c>
      <c r="H11" s="8">
        <v>2023</v>
      </c>
      <c r="I11" s="8">
        <v>800</v>
      </c>
      <c r="J11" s="8">
        <v>500</v>
      </c>
      <c r="K11" s="8"/>
      <c r="L11" s="8">
        <v>300</v>
      </c>
      <c r="M11" s="8"/>
      <c r="N11" s="8"/>
      <c r="O11" s="8" t="s">
        <v>33</v>
      </c>
      <c r="P11" s="8" t="s">
        <v>34</v>
      </c>
      <c r="Q11" s="8" t="s">
        <v>35</v>
      </c>
      <c r="R11" s="21"/>
    </row>
    <row r="12" ht="48" spans="1:18">
      <c r="A12" s="10" t="s">
        <v>42</v>
      </c>
      <c r="B12" s="8">
        <v>1</v>
      </c>
      <c r="C12" s="8" t="s">
        <v>28</v>
      </c>
      <c r="D12" s="8" t="s">
        <v>29</v>
      </c>
      <c r="E12" s="8">
        <v>2</v>
      </c>
      <c r="F12" s="9" t="s">
        <v>43</v>
      </c>
      <c r="G12" s="8" t="s">
        <v>44</v>
      </c>
      <c r="H12" s="8">
        <v>2023</v>
      </c>
      <c r="I12" s="8">
        <v>1200</v>
      </c>
      <c r="J12" s="8">
        <v>100</v>
      </c>
      <c r="K12" s="8">
        <v>1100</v>
      </c>
      <c r="L12" s="8"/>
      <c r="M12" s="8"/>
      <c r="N12" s="8"/>
      <c r="O12" s="8" t="s">
        <v>45</v>
      </c>
      <c r="P12" s="8" t="s">
        <v>46</v>
      </c>
      <c r="Q12" s="8" t="s">
        <v>35</v>
      </c>
      <c r="R12" s="9"/>
    </row>
    <row r="13" ht="120" spans="1:18">
      <c r="A13" s="9" t="s">
        <v>47</v>
      </c>
      <c r="B13" s="8">
        <v>1</v>
      </c>
      <c r="C13" s="8" t="s">
        <v>28</v>
      </c>
      <c r="D13" s="8" t="s">
        <v>48</v>
      </c>
      <c r="E13" s="8">
        <v>1</v>
      </c>
      <c r="F13" s="9" t="s">
        <v>49</v>
      </c>
      <c r="G13" s="8" t="s">
        <v>50</v>
      </c>
      <c r="H13" s="8">
        <v>2023</v>
      </c>
      <c r="I13" s="8">
        <v>300</v>
      </c>
      <c r="J13" s="8"/>
      <c r="K13" s="8">
        <v>300</v>
      </c>
      <c r="L13" s="8"/>
      <c r="M13" s="8"/>
      <c r="N13" s="8"/>
      <c r="O13" s="8" t="s">
        <v>45</v>
      </c>
      <c r="P13" s="8" t="s">
        <v>51</v>
      </c>
      <c r="Q13" s="8" t="s">
        <v>52</v>
      </c>
      <c r="R13" s="9" t="s">
        <v>53</v>
      </c>
    </row>
    <row r="14" ht="72" spans="1:18">
      <c r="A14" s="9" t="s">
        <v>54</v>
      </c>
      <c r="B14" s="8">
        <v>1</v>
      </c>
      <c r="C14" s="8" t="s">
        <v>28</v>
      </c>
      <c r="D14" s="8" t="s">
        <v>29</v>
      </c>
      <c r="E14" s="8">
        <v>2</v>
      </c>
      <c r="F14" s="9" t="s">
        <v>55</v>
      </c>
      <c r="G14" s="8" t="s">
        <v>56</v>
      </c>
      <c r="H14" s="8">
        <v>2023</v>
      </c>
      <c r="I14" s="8">
        <v>400</v>
      </c>
      <c r="J14" s="8">
        <v>100</v>
      </c>
      <c r="K14" s="8">
        <v>300</v>
      </c>
      <c r="L14" s="8"/>
      <c r="M14" s="8"/>
      <c r="N14" s="8"/>
      <c r="O14" s="8" t="s">
        <v>45</v>
      </c>
      <c r="P14" s="8" t="s">
        <v>51</v>
      </c>
      <c r="Q14" s="8" t="s">
        <v>35</v>
      </c>
      <c r="R14" s="9"/>
    </row>
    <row r="15" ht="72" spans="1:18">
      <c r="A15" s="9" t="s">
        <v>57</v>
      </c>
      <c r="B15" s="8">
        <v>1</v>
      </c>
      <c r="C15" s="8" t="s">
        <v>28</v>
      </c>
      <c r="D15" s="8" t="s">
        <v>29</v>
      </c>
      <c r="E15" s="8">
        <v>2</v>
      </c>
      <c r="F15" s="9" t="s">
        <v>55</v>
      </c>
      <c r="G15" s="8" t="s">
        <v>58</v>
      </c>
      <c r="H15" s="8">
        <v>2023</v>
      </c>
      <c r="I15" s="8">
        <v>200</v>
      </c>
      <c r="J15" s="8">
        <v>100</v>
      </c>
      <c r="K15" s="8">
        <v>100</v>
      </c>
      <c r="L15" s="8"/>
      <c r="M15" s="8"/>
      <c r="N15" s="8"/>
      <c r="O15" s="8" t="s">
        <v>45</v>
      </c>
      <c r="P15" s="8" t="s">
        <v>51</v>
      </c>
      <c r="Q15" s="8" t="s">
        <v>35</v>
      </c>
      <c r="R15" s="9"/>
    </row>
    <row r="16" ht="120" spans="1:18">
      <c r="A16" s="9" t="s">
        <v>59</v>
      </c>
      <c r="B16" s="8">
        <v>1</v>
      </c>
      <c r="C16" s="8" t="s">
        <v>28</v>
      </c>
      <c r="D16" s="8" t="s">
        <v>29</v>
      </c>
      <c r="E16" s="8">
        <v>1.5</v>
      </c>
      <c r="F16" s="9" t="s">
        <v>60</v>
      </c>
      <c r="G16" s="8" t="s">
        <v>56</v>
      </c>
      <c r="H16" s="8">
        <v>2023</v>
      </c>
      <c r="I16" s="8">
        <v>800</v>
      </c>
      <c r="J16" s="8">
        <v>200</v>
      </c>
      <c r="K16" s="8">
        <v>600</v>
      </c>
      <c r="L16" s="8"/>
      <c r="M16" s="8"/>
      <c r="N16" s="8"/>
      <c r="O16" s="8" t="s">
        <v>45</v>
      </c>
      <c r="P16" s="8" t="s">
        <v>46</v>
      </c>
      <c r="Q16" s="8" t="s">
        <v>35</v>
      </c>
      <c r="R16" s="9"/>
    </row>
    <row r="17" ht="120" spans="1:18">
      <c r="A17" s="9" t="s">
        <v>61</v>
      </c>
      <c r="B17" s="8">
        <v>1</v>
      </c>
      <c r="C17" s="8" t="s">
        <v>28</v>
      </c>
      <c r="D17" s="8" t="s">
        <v>29</v>
      </c>
      <c r="E17" s="8">
        <v>3</v>
      </c>
      <c r="F17" s="9" t="s">
        <v>62</v>
      </c>
      <c r="G17" s="8" t="s">
        <v>58</v>
      </c>
      <c r="H17" s="8">
        <v>2023</v>
      </c>
      <c r="I17" s="8">
        <v>1200</v>
      </c>
      <c r="J17" s="8">
        <v>200</v>
      </c>
      <c r="K17" s="8">
        <v>1000</v>
      </c>
      <c r="L17" s="8"/>
      <c r="M17" s="8"/>
      <c r="N17" s="8"/>
      <c r="O17" s="8" t="s">
        <v>45</v>
      </c>
      <c r="P17" s="8" t="s">
        <v>51</v>
      </c>
      <c r="Q17" s="8" t="s">
        <v>35</v>
      </c>
      <c r="R17" s="9"/>
    </row>
    <row r="18" ht="60" spans="1:18">
      <c r="A18" s="9" t="s">
        <v>63</v>
      </c>
      <c r="B18" s="8">
        <v>1</v>
      </c>
      <c r="C18" s="8" t="s">
        <v>28</v>
      </c>
      <c r="D18" s="8" t="s">
        <v>29</v>
      </c>
      <c r="E18" s="8">
        <v>0.36</v>
      </c>
      <c r="F18" s="9" t="s">
        <v>64</v>
      </c>
      <c r="G18" s="8" t="s">
        <v>58</v>
      </c>
      <c r="H18" s="8">
        <v>2023</v>
      </c>
      <c r="I18" s="8">
        <v>1700</v>
      </c>
      <c r="J18" s="8">
        <v>200</v>
      </c>
      <c r="K18" s="8">
        <v>1500</v>
      </c>
      <c r="L18" s="8"/>
      <c r="M18" s="8"/>
      <c r="N18" s="8"/>
      <c r="O18" s="8" t="s">
        <v>45</v>
      </c>
      <c r="P18" s="8" t="s">
        <v>51</v>
      </c>
      <c r="Q18" s="8" t="s">
        <v>35</v>
      </c>
      <c r="R18" s="9"/>
    </row>
    <row r="19" ht="60" spans="1:18">
      <c r="A19" s="9" t="s">
        <v>65</v>
      </c>
      <c r="B19" s="8">
        <v>1</v>
      </c>
      <c r="C19" s="8" t="s">
        <v>28</v>
      </c>
      <c r="D19" s="8" t="s">
        <v>29</v>
      </c>
      <c r="E19" s="8">
        <v>2</v>
      </c>
      <c r="F19" s="9" t="s">
        <v>66</v>
      </c>
      <c r="G19" s="8" t="s">
        <v>67</v>
      </c>
      <c r="H19" s="8">
        <v>2023</v>
      </c>
      <c r="I19" s="8">
        <v>400</v>
      </c>
      <c r="J19" s="8">
        <v>200</v>
      </c>
      <c r="K19" s="8">
        <v>140</v>
      </c>
      <c r="L19" s="8"/>
      <c r="M19" s="8"/>
      <c r="N19" s="8">
        <v>60</v>
      </c>
      <c r="O19" s="8" t="s">
        <v>45</v>
      </c>
      <c r="P19" s="8" t="s">
        <v>51</v>
      </c>
      <c r="Q19" s="8" t="s">
        <v>35</v>
      </c>
      <c r="R19" s="9" t="s">
        <v>53</v>
      </c>
    </row>
    <row r="20" ht="72" spans="1:18">
      <c r="A20" s="7" t="s">
        <v>68</v>
      </c>
      <c r="B20" s="8">
        <v>1</v>
      </c>
      <c r="C20" s="8" t="s">
        <v>28</v>
      </c>
      <c r="D20" s="8" t="s">
        <v>29</v>
      </c>
      <c r="E20" s="8">
        <v>3</v>
      </c>
      <c r="F20" s="7" t="s">
        <v>69</v>
      </c>
      <c r="G20" s="8" t="s">
        <v>44</v>
      </c>
      <c r="H20" s="8">
        <v>2023</v>
      </c>
      <c r="I20" s="8">
        <v>1000</v>
      </c>
      <c r="J20" s="8"/>
      <c r="K20" s="8">
        <v>1000</v>
      </c>
      <c r="L20" s="8"/>
      <c r="M20" s="8"/>
      <c r="N20" s="8"/>
      <c r="O20" s="8" t="s">
        <v>45</v>
      </c>
      <c r="P20" s="8" t="s">
        <v>51</v>
      </c>
      <c r="Q20" s="7" t="s">
        <v>35</v>
      </c>
      <c r="R20" s="7"/>
    </row>
    <row r="21" ht="48" spans="1:18">
      <c r="A21" s="7" t="s">
        <v>70</v>
      </c>
      <c r="B21" s="8">
        <v>1</v>
      </c>
      <c r="C21" s="8" t="s">
        <v>28</v>
      </c>
      <c r="D21" s="8" t="s">
        <v>71</v>
      </c>
      <c r="E21" s="8">
        <v>3000</v>
      </c>
      <c r="F21" s="7" t="s">
        <v>72</v>
      </c>
      <c r="G21" s="8" t="s">
        <v>67</v>
      </c>
      <c r="H21" s="8">
        <v>2023</v>
      </c>
      <c r="I21" s="8">
        <v>840</v>
      </c>
      <c r="J21" s="8">
        <v>200</v>
      </c>
      <c r="K21" s="8">
        <v>640</v>
      </c>
      <c r="L21" s="8"/>
      <c r="M21" s="8"/>
      <c r="N21" s="8"/>
      <c r="O21" s="8" t="s">
        <v>45</v>
      </c>
      <c r="P21" s="8" t="s">
        <v>51</v>
      </c>
      <c r="Q21" s="7" t="s">
        <v>52</v>
      </c>
      <c r="R21" s="7" t="s">
        <v>53</v>
      </c>
    </row>
    <row r="22" ht="120" spans="1:18">
      <c r="A22" s="7" t="s">
        <v>73</v>
      </c>
      <c r="B22" s="8">
        <v>1</v>
      </c>
      <c r="C22" s="8" t="s">
        <v>28</v>
      </c>
      <c r="D22" s="8" t="s">
        <v>74</v>
      </c>
      <c r="E22" s="8">
        <v>3</v>
      </c>
      <c r="F22" s="7" t="s">
        <v>75</v>
      </c>
      <c r="G22" s="8" t="s">
        <v>76</v>
      </c>
      <c r="H22" s="8">
        <v>2023</v>
      </c>
      <c r="I22" s="8">
        <v>260</v>
      </c>
      <c r="J22" s="8">
        <v>260</v>
      </c>
      <c r="K22" s="8"/>
      <c r="L22" s="8"/>
      <c r="M22" s="8"/>
      <c r="N22" s="8"/>
      <c r="O22" s="8" t="s">
        <v>77</v>
      </c>
      <c r="P22" s="8" t="s">
        <v>46</v>
      </c>
      <c r="Q22" s="7" t="s">
        <v>52</v>
      </c>
      <c r="R22" s="7"/>
    </row>
    <row r="23" ht="204" spans="1:18">
      <c r="A23" s="7" t="s">
        <v>78</v>
      </c>
      <c r="B23" s="8">
        <v>1</v>
      </c>
      <c r="C23" s="8" t="s">
        <v>28</v>
      </c>
      <c r="D23" s="8" t="s">
        <v>29</v>
      </c>
      <c r="E23" s="8">
        <v>0.7</v>
      </c>
      <c r="F23" s="7" t="s">
        <v>79</v>
      </c>
      <c r="G23" s="8" t="s">
        <v>80</v>
      </c>
      <c r="H23" s="8">
        <v>2023</v>
      </c>
      <c r="I23" s="8">
        <v>1960</v>
      </c>
      <c r="J23" s="8">
        <v>450</v>
      </c>
      <c r="K23" s="8"/>
      <c r="L23" s="8">
        <v>1510</v>
      </c>
      <c r="M23" s="8"/>
      <c r="N23" s="8"/>
      <c r="O23" s="8" t="s">
        <v>45</v>
      </c>
      <c r="P23" s="8" t="s">
        <v>51</v>
      </c>
      <c r="Q23" s="7" t="s">
        <v>35</v>
      </c>
      <c r="R23" s="8"/>
    </row>
    <row r="24" ht="60" spans="1:18">
      <c r="A24" s="7" t="s">
        <v>81</v>
      </c>
      <c r="B24" s="8">
        <v>1</v>
      </c>
      <c r="C24" s="8" t="s">
        <v>28</v>
      </c>
      <c r="D24" s="8" t="s">
        <v>71</v>
      </c>
      <c r="E24" s="8">
        <v>60</v>
      </c>
      <c r="F24" s="7" t="s">
        <v>82</v>
      </c>
      <c r="G24" s="8" t="s">
        <v>83</v>
      </c>
      <c r="H24" s="8">
        <v>2023</v>
      </c>
      <c r="I24" s="8">
        <v>9</v>
      </c>
      <c r="J24" s="8">
        <v>9</v>
      </c>
      <c r="K24" s="8"/>
      <c r="L24" s="8"/>
      <c r="M24" s="8"/>
      <c r="N24" s="8"/>
      <c r="O24" s="8" t="s">
        <v>84</v>
      </c>
      <c r="P24" s="8" t="s">
        <v>85</v>
      </c>
      <c r="Q24" s="7" t="s">
        <v>35</v>
      </c>
      <c r="R24" s="8"/>
    </row>
    <row r="25" ht="72" spans="1:18">
      <c r="A25" s="7" t="s">
        <v>86</v>
      </c>
      <c r="B25" s="8">
        <v>1</v>
      </c>
      <c r="C25" s="8" t="s">
        <v>28</v>
      </c>
      <c r="D25" s="8" t="s">
        <v>71</v>
      </c>
      <c r="E25" s="8">
        <v>321</v>
      </c>
      <c r="F25" s="7" t="s">
        <v>87</v>
      </c>
      <c r="G25" s="8" t="s">
        <v>88</v>
      </c>
      <c r="H25" s="8">
        <v>2023</v>
      </c>
      <c r="I25" s="8">
        <v>80</v>
      </c>
      <c r="J25" s="8">
        <v>80</v>
      </c>
      <c r="K25" s="8"/>
      <c r="L25" s="8"/>
      <c r="M25" s="8"/>
      <c r="N25" s="8"/>
      <c r="O25" s="8" t="s">
        <v>33</v>
      </c>
      <c r="P25" s="8" t="s">
        <v>85</v>
      </c>
      <c r="Q25" s="7" t="s">
        <v>35</v>
      </c>
      <c r="R25" s="8"/>
    </row>
    <row r="26" ht="48" spans="1:18">
      <c r="A26" s="9" t="s">
        <v>89</v>
      </c>
      <c r="B26" s="8">
        <v>1</v>
      </c>
      <c r="C26" s="8" t="s">
        <v>28</v>
      </c>
      <c r="D26" s="8" t="s">
        <v>29</v>
      </c>
      <c r="E26" s="8">
        <v>0.2</v>
      </c>
      <c r="F26" s="9" t="s">
        <v>90</v>
      </c>
      <c r="G26" s="8" t="s">
        <v>32</v>
      </c>
      <c r="H26" s="8">
        <v>2023</v>
      </c>
      <c r="I26" s="8">
        <v>300</v>
      </c>
      <c r="J26" s="8">
        <v>100</v>
      </c>
      <c r="K26" s="8">
        <v>200</v>
      </c>
      <c r="L26" s="8"/>
      <c r="M26" s="8"/>
      <c r="N26" s="8"/>
      <c r="O26" s="8" t="s">
        <v>33</v>
      </c>
      <c r="P26" s="8" t="s">
        <v>34</v>
      </c>
      <c r="Q26" s="8" t="s">
        <v>35</v>
      </c>
      <c r="R26" s="21"/>
    </row>
    <row r="27" ht="144" spans="1:18">
      <c r="A27" s="9" t="s">
        <v>91</v>
      </c>
      <c r="B27" s="8">
        <v>1</v>
      </c>
      <c r="C27" s="8" t="s">
        <v>28</v>
      </c>
      <c r="D27" s="8" t="s">
        <v>92</v>
      </c>
      <c r="E27" s="8">
        <v>1</v>
      </c>
      <c r="F27" s="9" t="s">
        <v>93</v>
      </c>
      <c r="G27" s="8" t="s">
        <v>94</v>
      </c>
      <c r="H27" s="8">
        <v>2023</v>
      </c>
      <c r="I27" s="8">
        <v>23</v>
      </c>
      <c r="J27" s="8">
        <v>23</v>
      </c>
      <c r="K27" s="8"/>
      <c r="L27" s="8"/>
      <c r="M27" s="8"/>
      <c r="N27" s="8"/>
      <c r="O27" s="8" t="s">
        <v>45</v>
      </c>
      <c r="P27" s="8"/>
      <c r="Q27" s="8" t="s">
        <v>35</v>
      </c>
      <c r="R27" s="21"/>
    </row>
    <row r="28" ht="36" spans="1:18">
      <c r="A28" s="9" t="s">
        <v>95</v>
      </c>
      <c r="B28" s="8">
        <v>1</v>
      </c>
      <c r="C28" s="8" t="s">
        <v>28</v>
      </c>
      <c r="D28" s="8" t="s">
        <v>29</v>
      </c>
      <c r="E28" s="8">
        <v>2</v>
      </c>
      <c r="F28" s="9" t="s">
        <v>96</v>
      </c>
      <c r="G28" s="8" t="s">
        <v>44</v>
      </c>
      <c r="H28" s="8">
        <v>2023</v>
      </c>
      <c r="I28" s="8">
        <v>1200</v>
      </c>
      <c r="J28" s="8">
        <v>100</v>
      </c>
      <c r="K28" s="8">
        <v>1100</v>
      </c>
      <c r="L28" s="8"/>
      <c r="M28" s="8"/>
      <c r="N28" s="8"/>
      <c r="O28" s="8" t="s">
        <v>45</v>
      </c>
      <c r="P28" s="8" t="s">
        <v>46</v>
      </c>
      <c r="Q28" s="8" t="s">
        <v>35</v>
      </c>
      <c r="R28" s="9"/>
    </row>
    <row r="29" ht="24" spans="1:18">
      <c r="A29" s="7" t="s">
        <v>97</v>
      </c>
      <c r="B29" s="8">
        <f>SUM(B30:B46)</f>
        <v>17</v>
      </c>
      <c r="C29" s="8" t="s">
        <v>28</v>
      </c>
      <c r="D29" s="8" t="s">
        <v>48</v>
      </c>
      <c r="E29" s="8"/>
      <c r="F29" s="8"/>
      <c r="G29" s="8"/>
      <c r="H29" s="8"/>
      <c r="I29" s="8">
        <f t="shared" ref="I29:N29" si="4">SUM(I30:I46)</f>
        <v>12279</v>
      </c>
      <c r="J29" s="8">
        <f t="shared" si="4"/>
        <v>2500</v>
      </c>
      <c r="K29" s="8">
        <f t="shared" si="4"/>
        <v>8039</v>
      </c>
      <c r="L29" s="8">
        <f t="shared" si="4"/>
        <v>0</v>
      </c>
      <c r="M29" s="8">
        <f t="shared" si="4"/>
        <v>0</v>
      </c>
      <c r="N29" s="8">
        <f t="shared" si="4"/>
        <v>1740</v>
      </c>
      <c r="O29" s="8"/>
      <c r="P29" s="8"/>
      <c r="Q29" s="7"/>
      <c r="R29" s="8"/>
    </row>
    <row r="30" ht="108" spans="1:18">
      <c r="A30" s="9" t="s">
        <v>98</v>
      </c>
      <c r="B30" s="8">
        <v>1</v>
      </c>
      <c r="C30" s="8" t="s">
        <v>28</v>
      </c>
      <c r="D30" s="8" t="s">
        <v>99</v>
      </c>
      <c r="E30" s="8">
        <v>5</v>
      </c>
      <c r="F30" s="9" t="s">
        <v>100</v>
      </c>
      <c r="G30" s="8" t="s">
        <v>58</v>
      </c>
      <c r="H30" s="8">
        <v>2023</v>
      </c>
      <c r="I30" s="8">
        <v>500</v>
      </c>
      <c r="J30" s="8">
        <v>100</v>
      </c>
      <c r="K30" s="8">
        <v>400</v>
      </c>
      <c r="L30" s="8"/>
      <c r="M30" s="8"/>
      <c r="N30" s="8"/>
      <c r="O30" s="8" t="s">
        <v>45</v>
      </c>
      <c r="P30" s="8" t="s">
        <v>51</v>
      </c>
      <c r="Q30" s="8" t="s">
        <v>35</v>
      </c>
      <c r="R30" s="9"/>
    </row>
    <row r="31" ht="108" spans="1:18">
      <c r="A31" s="9" t="s">
        <v>101</v>
      </c>
      <c r="B31" s="8">
        <v>1</v>
      </c>
      <c r="C31" s="8" t="s">
        <v>28</v>
      </c>
      <c r="D31" s="8" t="s">
        <v>99</v>
      </c>
      <c r="E31" s="8">
        <v>5</v>
      </c>
      <c r="F31" s="9" t="s">
        <v>100</v>
      </c>
      <c r="G31" s="8" t="s">
        <v>102</v>
      </c>
      <c r="H31" s="8">
        <v>2023</v>
      </c>
      <c r="I31" s="8">
        <v>500</v>
      </c>
      <c r="J31" s="8">
        <v>100</v>
      </c>
      <c r="K31" s="8">
        <v>400</v>
      </c>
      <c r="L31" s="8"/>
      <c r="M31" s="8"/>
      <c r="N31" s="8"/>
      <c r="O31" s="8" t="s">
        <v>45</v>
      </c>
      <c r="P31" s="8" t="s">
        <v>51</v>
      </c>
      <c r="Q31" s="8" t="s">
        <v>35</v>
      </c>
      <c r="R31" s="9" t="s">
        <v>53</v>
      </c>
    </row>
    <row r="32" ht="108" spans="1:18">
      <c r="A32" s="9" t="s">
        <v>103</v>
      </c>
      <c r="B32" s="8">
        <v>1</v>
      </c>
      <c r="C32" s="8" t="s">
        <v>28</v>
      </c>
      <c r="D32" s="8" t="s">
        <v>99</v>
      </c>
      <c r="E32" s="8">
        <v>5</v>
      </c>
      <c r="F32" s="9" t="s">
        <v>100</v>
      </c>
      <c r="G32" s="8" t="s">
        <v>67</v>
      </c>
      <c r="H32" s="8">
        <v>2023</v>
      </c>
      <c r="I32" s="8">
        <v>500</v>
      </c>
      <c r="J32" s="8">
        <v>100</v>
      </c>
      <c r="K32" s="8">
        <v>100</v>
      </c>
      <c r="L32" s="8"/>
      <c r="M32" s="8"/>
      <c r="N32" s="8">
        <v>300</v>
      </c>
      <c r="O32" s="8" t="s">
        <v>45</v>
      </c>
      <c r="P32" s="8" t="s">
        <v>51</v>
      </c>
      <c r="Q32" s="8" t="s">
        <v>35</v>
      </c>
      <c r="R32" s="9" t="s">
        <v>53</v>
      </c>
    </row>
    <row r="33" ht="60" spans="1:18">
      <c r="A33" s="9" t="s">
        <v>104</v>
      </c>
      <c r="B33" s="8">
        <v>1</v>
      </c>
      <c r="C33" s="8" t="s">
        <v>28</v>
      </c>
      <c r="D33" s="8" t="s">
        <v>92</v>
      </c>
      <c r="E33" s="8">
        <v>1</v>
      </c>
      <c r="F33" s="9" t="s">
        <v>105</v>
      </c>
      <c r="G33" s="8" t="s">
        <v>80</v>
      </c>
      <c r="H33" s="8">
        <v>2023</v>
      </c>
      <c r="I33" s="8">
        <v>200</v>
      </c>
      <c r="J33" s="8">
        <v>200</v>
      </c>
      <c r="K33" s="8"/>
      <c r="L33" s="8"/>
      <c r="M33" s="8"/>
      <c r="N33" s="8"/>
      <c r="O33" s="8" t="s">
        <v>45</v>
      </c>
      <c r="P33" s="8" t="s">
        <v>51</v>
      </c>
      <c r="Q33" s="8" t="s">
        <v>35</v>
      </c>
      <c r="R33" s="9" t="s">
        <v>53</v>
      </c>
    </row>
    <row r="34" ht="60" spans="1:18">
      <c r="A34" s="9" t="s">
        <v>106</v>
      </c>
      <c r="B34" s="8">
        <v>1</v>
      </c>
      <c r="C34" s="8" t="s">
        <v>107</v>
      </c>
      <c r="D34" s="8" t="s">
        <v>108</v>
      </c>
      <c r="E34" s="8">
        <v>1000</v>
      </c>
      <c r="F34" s="9" t="s">
        <v>109</v>
      </c>
      <c r="G34" s="8" t="s">
        <v>110</v>
      </c>
      <c r="H34" s="8">
        <v>2023</v>
      </c>
      <c r="I34" s="8">
        <v>480</v>
      </c>
      <c r="J34" s="8">
        <v>200</v>
      </c>
      <c r="K34" s="8">
        <v>100</v>
      </c>
      <c r="L34" s="8"/>
      <c r="M34" s="8"/>
      <c r="N34" s="8">
        <v>180</v>
      </c>
      <c r="O34" s="8" t="s">
        <v>45</v>
      </c>
      <c r="P34" s="8" t="s">
        <v>51</v>
      </c>
      <c r="Q34" s="7" t="s">
        <v>35</v>
      </c>
      <c r="R34" s="9"/>
    </row>
    <row r="35" ht="60" spans="1:18">
      <c r="A35" s="9" t="s">
        <v>111</v>
      </c>
      <c r="B35" s="8">
        <v>1</v>
      </c>
      <c r="C35" s="8" t="s">
        <v>107</v>
      </c>
      <c r="D35" s="8" t="s">
        <v>108</v>
      </c>
      <c r="E35" s="8">
        <v>1000</v>
      </c>
      <c r="F35" s="9" t="s">
        <v>109</v>
      </c>
      <c r="G35" s="8" t="s">
        <v>110</v>
      </c>
      <c r="H35" s="8">
        <v>2023</v>
      </c>
      <c r="I35" s="8">
        <v>480</v>
      </c>
      <c r="J35" s="8">
        <v>200</v>
      </c>
      <c r="K35" s="8">
        <v>100</v>
      </c>
      <c r="L35" s="8"/>
      <c r="M35" s="8"/>
      <c r="N35" s="8">
        <v>180</v>
      </c>
      <c r="O35" s="8" t="s">
        <v>45</v>
      </c>
      <c r="P35" s="8" t="s">
        <v>51</v>
      </c>
      <c r="Q35" s="7" t="s">
        <v>35</v>
      </c>
      <c r="R35" s="9"/>
    </row>
    <row r="36" ht="60" spans="1:18">
      <c r="A36" s="9" t="s">
        <v>112</v>
      </c>
      <c r="B36" s="8">
        <v>1</v>
      </c>
      <c r="C36" s="8" t="s">
        <v>107</v>
      </c>
      <c r="D36" s="8" t="s">
        <v>108</v>
      </c>
      <c r="E36" s="8">
        <v>1000</v>
      </c>
      <c r="F36" s="9" t="s">
        <v>109</v>
      </c>
      <c r="G36" s="8" t="s">
        <v>80</v>
      </c>
      <c r="H36" s="8">
        <v>2023</v>
      </c>
      <c r="I36" s="8">
        <v>480</v>
      </c>
      <c r="J36" s="8">
        <v>200</v>
      </c>
      <c r="K36" s="8">
        <v>100</v>
      </c>
      <c r="L36" s="8"/>
      <c r="M36" s="8"/>
      <c r="N36" s="8">
        <v>180</v>
      </c>
      <c r="O36" s="8" t="s">
        <v>45</v>
      </c>
      <c r="P36" s="8" t="s">
        <v>51</v>
      </c>
      <c r="Q36" s="7" t="s">
        <v>35</v>
      </c>
      <c r="R36" s="9"/>
    </row>
    <row r="37" ht="60" spans="1:18">
      <c r="A37" s="9" t="s">
        <v>106</v>
      </c>
      <c r="B37" s="8">
        <v>1</v>
      </c>
      <c r="C37" s="8" t="s">
        <v>107</v>
      </c>
      <c r="D37" s="8" t="s">
        <v>108</v>
      </c>
      <c r="E37" s="8">
        <v>1000</v>
      </c>
      <c r="F37" s="9" t="s">
        <v>109</v>
      </c>
      <c r="G37" s="8" t="s">
        <v>110</v>
      </c>
      <c r="H37" s="8">
        <v>2023</v>
      </c>
      <c r="I37" s="8">
        <v>480</v>
      </c>
      <c r="J37" s="8">
        <v>200</v>
      </c>
      <c r="K37" s="8">
        <v>100</v>
      </c>
      <c r="L37" s="8"/>
      <c r="M37" s="8"/>
      <c r="N37" s="8">
        <v>180</v>
      </c>
      <c r="O37" s="8" t="s">
        <v>45</v>
      </c>
      <c r="P37" s="8" t="s">
        <v>51</v>
      </c>
      <c r="Q37" s="7" t="s">
        <v>35</v>
      </c>
      <c r="R37" s="9"/>
    </row>
    <row r="38" ht="60" spans="1:18">
      <c r="A38" s="9" t="s">
        <v>113</v>
      </c>
      <c r="B38" s="8">
        <v>1</v>
      </c>
      <c r="C38" s="8" t="s">
        <v>114</v>
      </c>
      <c r="D38" s="8" t="s">
        <v>108</v>
      </c>
      <c r="E38" s="8">
        <v>1000</v>
      </c>
      <c r="F38" s="9" t="s">
        <v>115</v>
      </c>
      <c r="G38" s="8" t="s">
        <v>80</v>
      </c>
      <c r="H38" s="8">
        <v>2023</v>
      </c>
      <c r="I38" s="8">
        <v>480</v>
      </c>
      <c r="J38" s="8">
        <v>200</v>
      </c>
      <c r="K38" s="8">
        <v>100</v>
      </c>
      <c r="L38" s="8"/>
      <c r="M38" s="8"/>
      <c r="N38" s="8">
        <v>180</v>
      </c>
      <c r="O38" s="8" t="s">
        <v>45</v>
      </c>
      <c r="P38" s="8" t="s">
        <v>51</v>
      </c>
      <c r="Q38" s="7" t="s">
        <v>35</v>
      </c>
      <c r="R38" s="9"/>
    </row>
    <row r="39" ht="60" spans="1:18">
      <c r="A39" s="9" t="s">
        <v>116</v>
      </c>
      <c r="B39" s="8">
        <v>1</v>
      </c>
      <c r="C39" s="8" t="s">
        <v>107</v>
      </c>
      <c r="D39" s="8" t="s">
        <v>108</v>
      </c>
      <c r="E39" s="8">
        <v>1000</v>
      </c>
      <c r="F39" s="9" t="s">
        <v>109</v>
      </c>
      <c r="G39" s="8" t="s">
        <v>117</v>
      </c>
      <c r="H39" s="8">
        <v>2023</v>
      </c>
      <c r="I39" s="8">
        <v>480</v>
      </c>
      <c r="J39" s="8">
        <v>200</v>
      </c>
      <c r="K39" s="8">
        <v>100</v>
      </c>
      <c r="L39" s="8"/>
      <c r="M39" s="8"/>
      <c r="N39" s="8">
        <v>180</v>
      </c>
      <c r="O39" s="8" t="s">
        <v>45</v>
      </c>
      <c r="P39" s="8" t="s">
        <v>51</v>
      </c>
      <c r="Q39" s="7" t="s">
        <v>35</v>
      </c>
      <c r="R39" s="9"/>
    </row>
    <row r="40" ht="60" spans="1:18">
      <c r="A40" s="9" t="s">
        <v>118</v>
      </c>
      <c r="B40" s="8">
        <v>1</v>
      </c>
      <c r="C40" s="8" t="s">
        <v>107</v>
      </c>
      <c r="D40" s="8" t="s">
        <v>108</v>
      </c>
      <c r="E40" s="8">
        <v>1000</v>
      </c>
      <c r="F40" s="9" t="s">
        <v>109</v>
      </c>
      <c r="G40" s="8" t="s">
        <v>67</v>
      </c>
      <c r="H40" s="8">
        <v>2023</v>
      </c>
      <c r="I40" s="8">
        <v>480</v>
      </c>
      <c r="J40" s="8">
        <v>200</v>
      </c>
      <c r="K40" s="8">
        <v>100</v>
      </c>
      <c r="L40" s="8"/>
      <c r="M40" s="8"/>
      <c r="N40" s="8">
        <v>180</v>
      </c>
      <c r="O40" s="8" t="s">
        <v>45</v>
      </c>
      <c r="P40" s="8" t="s">
        <v>51</v>
      </c>
      <c r="Q40" s="7" t="s">
        <v>35</v>
      </c>
      <c r="R40" s="9"/>
    </row>
    <row r="41" ht="60" spans="1:18">
      <c r="A41" s="9" t="s">
        <v>119</v>
      </c>
      <c r="B41" s="8">
        <v>1</v>
      </c>
      <c r="C41" s="8" t="s">
        <v>114</v>
      </c>
      <c r="D41" s="8" t="s">
        <v>108</v>
      </c>
      <c r="E41" s="8">
        <v>1000</v>
      </c>
      <c r="F41" s="9" t="s">
        <v>115</v>
      </c>
      <c r="G41" s="8" t="s">
        <v>58</v>
      </c>
      <c r="H41" s="8">
        <v>2023</v>
      </c>
      <c r="I41" s="8">
        <v>480</v>
      </c>
      <c r="J41" s="8">
        <v>200</v>
      </c>
      <c r="K41" s="8">
        <v>100</v>
      </c>
      <c r="L41" s="8"/>
      <c r="M41" s="8"/>
      <c r="N41" s="8">
        <v>180</v>
      </c>
      <c r="O41" s="8" t="s">
        <v>45</v>
      </c>
      <c r="P41" s="8" t="s">
        <v>51</v>
      </c>
      <c r="Q41" s="7" t="s">
        <v>35</v>
      </c>
      <c r="R41" s="9"/>
    </row>
    <row r="42" ht="48" spans="1:18">
      <c r="A42" s="9" t="s">
        <v>120</v>
      </c>
      <c r="B42" s="8">
        <v>1</v>
      </c>
      <c r="C42" s="8" t="s">
        <v>28</v>
      </c>
      <c r="D42" s="8" t="s">
        <v>108</v>
      </c>
      <c r="E42" s="8">
        <v>30000</v>
      </c>
      <c r="F42" s="9" t="s">
        <v>121</v>
      </c>
      <c r="G42" s="8" t="s">
        <v>110</v>
      </c>
      <c r="H42" s="8">
        <v>2023</v>
      </c>
      <c r="I42" s="8">
        <v>4039</v>
      </c>
      <c r="J42" s="8"/>
      <c r="K42" s="8">
        <v>4039</v>
      </c>
      <c r="L42" s="8"/>
      <c r="M42" s="8"/>
      <c r="N42" s="8"/>
      <c r="O42" s="8" t="s">
        <v>45</v>
      </c>
      <c r="P42" s="8" t="s">
        <v>34</v>
      </c>
      <c r="Q42" s="7" t="s">
        <v>35</v>
      </c>
      <c r="R42" s="9"/>
    </row>
    <row r="43" ht="36" spans="1:18">
      <c r="A43" s="7" t="s">
        <v>122</v>
      </c>
      <c r="B43" s="8">
        <v>1</v>
      </c>
      <c r="C43" s="8" t="s">
        <v>28</v>
      </c>
      <c r="D43" s="8" t="s">
        <v>123</v>
      </c>
      <c r="E43" s="7">
        <v>2</v>
      </c>
      <c r="F43" s="7" t="s">
        <v>124</v>
      </c>
      <c r="G43" s="7" t="s">
        <v>44</v>
      </c>
      <c r="H43" s="7">
        <v>2023</v>
      </c>
      <c r="I43" s="8">
        <v>1200</v>
      </c>
      <c r="J43" s="8">
        <v>100</v>
      </c>
      <c r="K43" s="8">
        <v>1100</v>
      </c>
      <c r="L43" s="8"/>
      <c r="M43" s="8"/>
      <c r="N43" s="8"/>
      <c r="O43" s="7" t="s">
        <v>45</v>
      </c>
      <c r="P43" s="8" t="s">
        <v>46</v>
      </c>
      <c r="Q43" s="7" t="s">
        <v>35</v>
      </c>
      <c r="R43" s="8"/>
    </row>
    <row r="44" ht="72" spans="1:18">
      <c r="A44" s="9" t="s">
        <v>125</v>
      </c>
      <c r="B44" s="8">
        <v>1</v>
      </c>
      <c r="C44" s="8" t="s">
        <v>28</v>
      </c>
      <c r="D44" s="8" t="s">
        <v>48</v>
      </c>
      <c r="E44" s="8">
        <v>1</v>
      </c>
      <c r="F44" s="9" t="s">
        <v>126</v>
      </c>
      <c r="G44" s="8" t="s">
        <v>127</v>
      </c>
      <c r="H44" s="8">
        <v>2023</v>
      </c>
      <c r="I44" s="8">
        <v>400</v>
      </c>
      <c r="J44" s="8">
        <v>100</v>
      </c>
      <c r="K44" s="8">
        <v>300</v>
      </c>
      <c r="L44" s="8"/>
      <c r="M44" s="8"/>
      <c r="N44" s="8"/>
      <c r="O44" s="8" t="s">
        <v>45</v>
      </c>
      <c r="P44" s="8" t="s">
        <v>46</v>
      </c>
      <c r="Q44" s="8" t="s">
        <v>35</v>
      </c>
      <c r="R44" s="9"/>
    </row>
    <row r="45" ht="72" spans="1:18">
      <c r="A45" s="9" t="s">
        <v>128</v>
      </c>
      <c r="B45" s="8">
        <v>1</v>
      </c>
      <c r="C45" s="8" t="s">
        <v>28</v>
      </c>
      <c r="D45" s="8" t="s">
        <v>48</v>
      </c>
      <c r="E45" s="8">
        <v>1</v>
      </c>
      <c r="F45" s="9" t="s">
        <v>126</v>
      </c>
      <c r="G45" s="8" t="s">
        <v>102</v>
      </c>
      <c r="H45" s="8">
        <v>2023</v>
      </c>
      <c r="I45" s="8">
        <v>400</v>
      </c>
      <c r="J45" s="8">
        <v>100</v>
      </c>
      <c r="K45" s="8">
        <v>300</v>
      </c>
      <c r="L45" s="8"/>
      <c r="M45" s="8"/>
      <c r="N45" s="8"/>
      <c r="O45" s="8" t="s">
        <v>45</v>
      </c>
      <c r="P45" s="8" t="s">
        <v>46</v>
      </c>
      <c r="Q45" s="8" t="s">
        <v>35</v>
      </c>
      <c r="R45" s="9"/>
    </row>
    <row r="46" ht="228" spans="1:18">
      <c r="A46" s="9" t="s">
        <v>129</v>
      </c>
      <c r="B46" s="8">
        <v>1</v>
      </c>
      <c r="C46" s="8" t="s">
        <v>28</v>
      </c>
      <c r="D46" s="8" t="s">
        <v>48</v>
      </c>
      <c r="E46" s="8">
        <v>1</v>
      </c>
      <c r="F46" s="9" t="s">
        <v>130</v>
      </c>
      <c r="G46" s="8" t="s">
        <v>110</v>
      </c>
      <c r="H46" s="8">
        <v>2023</v>
      </c>
      <c r="I46" s="8">
        <v>700</v>
      </c>
      <c r="J46" s="8">
        <v>100</v>
      </c>
      <c r="K46" s="8">
        <v>600</v>
      </c>
      <c r="L46" s="8"/>
      <c r="M46" s="8"/>
      <c r="N46" s="8"/>
      <c r="O46" s="8" t="s">
        <v>45</v>
      </c>
      <c r="P46" s="8" t="s">
        <v>46</v>
      </c>
      <c r="Q46" s="8" t="s">
        <v>35</v>
      </c>
      <c r="R46" s="9"/>
    </row>
    <row r="47" ht="24" spans="1:18">
      <c r="A47" s="7" t="s">
        <v>131</v>
      </c>
      <c r="B47" s="8">
        <f>SUM(B48)</f>
        <v>1</v>
      </c>
      <c r="C47" s="8" t="s">
        <v>28</v>
      </c>
      <c r="D47" s="8" t="s">
        <v>71</v>
      </c>
      <c r="E47" s="8"/>
      <c r="F47" s="11"/>
      <c r="G47" s="8"/>
      <c r="H47" s="12"/>
      <c r="I47" s="8">
        <f t="shared" ref="I47:N47" si="5">SUM(I48)</f>
        <v>400</v>
      </c>
      <c r="J47" s="8">
        <f t="shared" si="5"/>
        <v>100</v>
      </c>
      <c r="K47" s="8">
        <f t="shared" si="5"/>
        <v>300</v>
      </c>
      <c r="L47" s="8">
        <f t="shared" si="5"/>
        <v>0</v>
      </c>
      <c r="M47" s="8">
        <f t="shared" si="5"/>
        <v>0</v>
      </c>
      <c r="N47" s="8">
        <f t="shared" si="5"/>
        <v>0</v>
      </c>
      <c r="O47" s="8"/>
      <c r="P47" s="8"/>
      <c r="Q47" s="7"/>
      <c r="R47" s="8"/>
    </row>
    <row r="48" ht="48" spans="1:18">
      <c r="A48" s="7" t="s">
        <v>132</v>
      </c>
      <c r="B48" s="8">
        <v>1</v>
      </c>
      <c r="C48" s="8" t="s">
        <v>28</v>
      </c>
      <c r="D48" s="8" t="s">
        <v>92</v>
      </c>
      <c r="E48" s="8">
        <v>1</v>
      </c>
      <c r="F48" s="7" t="s">
        <v>133</v>
      </c>
      <c r="G48" s="8" t="s">
        <v>110</v>
      </c>
      <c r="H48" s="8">
        <v>2023</v>
      </c>
      <c r="I48" s="8">
        <v>400</v>
      </c>
      <c r="J48" s="8">
        <v>100</v>
      </c>
      <c r="K48" s="8">
        <v>300</v>
      </c>
      <c r="L48" s="8"/>
      <c r="M48" s="8"/>
      <c r="N48" s="8"/>
      <c r="O48" s="8" t="s">
        <v>45</v>
      </c>
      <c r="P48" s="8" t="s">
        <v>46</v>
      </c>
      <c r="Q48" s="7" t="s">
        <v>35</v>
      </c>
      <c r="R48" s="8"/>
    </row>
    <row r="49" ht="24" spans="1:18">
      <c r="A49" s="7" t="s">
        <v>134</v>
      </c>
      <c r="B49" s="8">
        <f>SUM(B50:B61)</f>
        <v>12</v>
      </c>
      <c r="C49" s="8" t="s">
        <v>28</v>
      </c>
      <c r="D49" s="8" t="s">
        <v>71</v>
      </c>
      <c r="E49" s="8"/>
      <c r="F49" s="9"/>
      <c r="G49" s="8"/>
      <c r="H49" s="8"/>
      <c r="I49" s="8">
        <f t="shared" ref="I49:N49" si="6">SUM(I50:I61)</f>
        <v>1775</v>
      </c>
      <c r="J49" s="8">
        <f t="shared" si="6"/>
        <v>1025</v>
      </c>
      <c r="K49" s="8">
        <f t="shared" si="6"/>
        <v>725</v>
      </c>
      <c r="L49" s="8">
        <f t="shared" si="6"/>
        <v>0</v>
      </c>
      <c r="M49" s="8">
        <f t="shared" si="6"/>
        <v>0</v>
      </c>
      <c r="N49" s="8">
        <f t="shared" si="6"/>
        <v>25</v>
      </c>
      <c r="O49" s="8"/>
      <c r="P49" s="8"/>
      <c r="Q49" s="7"/>
      <c r="R49" s="8"/>
    </row>
    <row r="50" ht="72" spans="1:18">
      <c r="A50" s="7" t="s">
        <v>135</v>
      </c>
      <c r="B50" s="8">
        <v>1</v>
      </c>
      <c r="C50" s="8" t="s">
        <v>114</v>
      </c>
      <c r="D50" s="8" t="s">
        <v>71</v>
      </c>
      <c r="E50" s="8">
        <v>10000</v>
      </c>
      <c r="F50" s="7" t="s">
        <v>136</v>
      </c>
      <c r="G50" s="8" t="s">
        <v>80</v>
      </c>
      <c r="H50" s="8">
        <v>2023</v>
      </c>
      <c r="I50" s="8">
        <v>100</v>
      </c>
      <c r="J50" s="8">
        <v>100</v>
      </c>
      <c r="K50" s="8"/>
      <c r="L50" s="8"/>
      <c r="M50" s="8"/>
      <c r="N50" s="8"/>
      <c r="O50" s="8" t="s">
        <v>137</v>
      </c>
      <c r="P50" s="8" t="s">
        <v>46</v>
      </c>
      <c r="Q50" s="7"/>
      <c r="R50" s="8" t="s">
        <v>138</v>
      </c>
    </row>
    <row r="51" ht="84" spans="1:18">
      <c r="A51" s="7" t="s">
        <v>139</v>
      </c>
      <c r="B51" s="8">
        <v>1</v>
      </c>
      <c r="C51" s="8" t="s">
        <v>114</v>
      </c>
      <c r="D51" s="8" t="s">
        <v>71</v>
      </c>
      <c r="E51" s="8">
        <v>10000</v>
      </c>
      <c r="F51" s="7" t="s">
        <v>140</v>
      </c>
      <c r="G51" s="8" t="s">
        <v>80</v>
      </c>
      <c r="H51" s="8">
        <v>2023</v>
      </c>
      <c r="I51" s="8">
        <v>100</v>
      </c>
      <c r="J51" s="8">
        <v>100</v>
      </c>
      <c r="K51" s="8"/>
      <c r="L51" s="8"/>
      <c r="M51" s="8"/>
      <c r="N51" s="8"/>
      <c r="O51" s="8" t="s">
        <v>137</v>
      </c>
      <c r="P51" s="8" t="s">
        <v>46</v>
      </c>
      <c r="Q51" s="7"/>
      <c r="R51" s="8" t="s">
        <v>138</v>
      </c>
    </row>
    <row r="52" ht="84" spans="1:18">
      <c r="A52" s="7" t="s">
        <v>141</v>
      </c>
      <c r="B52" s="8">
        <v>1</v>
      </c>
      <c r="C52" s="8" t="s">
        <v>114</v>
      </c>
      <c r="D52" s="8" t="s">
        <v>71</v>
      </c>
      <c r="E52" s="8">
        <v>10000</v>
      </c>
      <c r="F52" s="7" t="s">
        <v>142</v>
      </c>
      <c r="G52" s="8" t="s">
        <v>56</v>
      </c>
      <c r="H52" s="8">
        <v>2023</v>
      </c>
      <c r="I52" s="8">
        <v>100</v>
      </c>
      <c r="J52" s="8">
        <v>100</v>
      </c>
      <c r="K52" s="8"/>
      <c r="L52" s="8"/>
      <c r="M52" s="8"/>
      <c r="N52" s="8"/>
      <c r="O52" s="8" t="s">
        <v>137</v>
      </c>
      <c r="P52" s="8" t="s">
        <v>46</v>
      </c>
      <c r="Q52" s="7"/>
      <c r="R52" s="8" t="s">
        <v>138</v>
      </c>
    </row>
    <row r="53" ht="108" spans="1:18">
      <c r="A53" s="7" t="s">
        <v>143</v>
      </c>
      <c r="B53" s="8">
        <v>1</v>
      </c>
      <c r="C53" s="8" t="s">
        <v>28</v>
      </c>
      <c r="D53" s="8" t="s">
        <v>71</v>
      </c>
      <c r="E53" s="8">
        <v>1100</v>
      </c>
      <c r="F53" s="7" t="s">
        <v>144</v>
      </c>
      <c r="G53" s="8" t="s">
        <v>56</v>
      </c>
      <c r="H53" s="8">
        <v>2023</v>
      </c>
      <c r="I53" s="8">
        <v>100</v>
      </c>
      <c r="J53" s="8">
        <v>100</v>
      </c>
      <c r="K53" s="8"/>
      <c r="L53" s="8"/>
      <c r="M53" s="8"/>
      <c r="N53" s="8"/>
      <c r="O53" s="8" t="s">
        <v>137</v>
      </c>
      <c r="P53" s="8" t="s">
        <v>46</v>
      </c>
      <c r="Q53" s="7"/>
      <c r="R53" s="8" t="s">
        <v>138</v>
      </c>
    </row>
    <row r="54" ht="60" spans="1:18">
      <c r="A54" s="7" t="s">
        <v>145</v>
      </c>
      <c r="B54" s="8">
        <v>1</v>
      </c>
      <c r="C54" s="8" t="s">
        <v>28</v>
      </c>
      <c r="D54" s="8" t="s">
        <v>71</v>
      </c>
      <c r="E54" s="8">
        <v>5000</v>
      </c>
      <c r="F54" s="7" t="s">
        <v>146</v>
      </c>
      <c r="G54" s="7" t="s">
        <v>127</v>
      </c>
      <c r="H54" s="8">
        <v>2023</v>
      </c>
      <c r="I54" s="8">
        <v>200</v>
      </c>
      <c r="J54" s="8">
        <v>100</v>
      </c>
      <c r="K54" s="8">
        <v>75</v>
      </c>
      <c r="L54" s="8"/>
      <c r="M54" s="8"/>
      <c r="N54" s="8">
        <v>25</v>
      </c>
      <c r="O54" s="7" t="s">
        <v>137</v>
      </c>
      <c r="P54" s="8" t="s">
        <v>85</v>
      </c>
      <c r="Q54" s="7" t="s">
        <v>35</v>
      </c>
      <c r="R54" s="8"/>
    </row>
    <row r="55" ht="48" spans="1:18">
      <c r="A55" s="7" t="s">
        <v>147</v>
      </c>
      <c r="B55" s="8">
        <v>1</v>
      </c>
      <c r="C55" s="8" t="s">
        <v>28</v>
      </c>
      <c r="D55" s="8" t="s">
        <v>71</v>
      </c>
      <c r="E55" s="8">
        <v>25000</v>
      </c>
      <c r="F55" s="7" t="s">
        <v>148</v>
      </c>
      <c r="G55" s="7" t="s">
        <v>32</v>
      </c>
      <c r="H55" s="8">
        <v>2023</v>
      </c>
      <c r="I55" s="8">
        <v>300</v>
      </c>
      <c r="J55" s="8">
        <v>200</v>
      </c>
      <c r="K55" s="8">
        <v>100</v>
      </c>
      <c r="L55" s="8"/>
      <c r="M55" s="8"/>
      <c r="N55" s="8"/>
      <c r="O55" s="7" t="s">
        <v>137</v>
      </c>
      <c r="P55" s="8" t="s">
        <v>51</v>
      </c>
      <c r="Q55" s="7"/>
      <c r="R55" s="8" t="s">
        <v>149</v>
      </c>
    </row>
    <row r="56" ht="132" spans="1:18">
      <c r="A56" s="7" t="s">
        <v>150</v>
      </c>
      <c r="B56" s="8">
        <v>1</v>
      </c>
      <c r="C56" s="8" t="s">
        <v>28</v>
      </c>
      <c r="D56" s="8" t="s">
        <v>92</v>
      </c>
      <c r="E56" s="8">
        <v>1</v>
      </c>
      <c r="F56" s="7" t="s">
        <v>151</v>
      </c>
      <c r="G56" s="7" t="s">
        <v>94</v>
      </c>
      <c r="H56" s="8">
        <v>2023</v>
      </c>
      <c r="I56" s="8">
        <v>25</v>
      </c>
      <c r="J56" s="8">
        <v>25</v>
      </c>
      <c r="K56" s="8"/>
      <c r="L56" s="8"/>
      <c r="M56" s="8"/>
      <c r="N56" s="8"/>
      <c r="O56" s="7" t="s">
        <v>137</v>
      </c>
      <c r="P56" s="8"/>
      <c r="Q56" s="7" t="s">
        <v>35</v>
      </c>
      <c r="R56" s="8"/>
    </row>
    <row r="57" ht="60" spans="1:18">
      <c r="A57" s="7" t="s">
        <v>152</v>
      </c>
      <c r="B57" s="8">
        <v>1</v>
      </c>
      <c r="C57" s="8" t="s">
        <v>28</v>
      </c>
      <c r="D57" s="8" t="s">
        <v>71</v>
      </c>
      <c r="E57" s="8">
        <v>2000</v>
      </c>
      <c r="F57" s="7" t="s">
        <v>153</v>
      </c>
      <c r="G57" s="7" t="s">
        <v>154</v>
      </c>
      <c r="H57" s="8">
        <v>2023</v>
      </c>
      <c r="I57" s="8">
        <v>200</v>
      </c>
      <c r="J57" s="8">
        <v>200</v>
      </c>
      <c r="K57" s="8"/>
      <c r="L57" s="8"/>
      <c r="M57" s="8"/>
      <c r="N57" s="8"/>
      <c r="O57" s="7" t="s">
        <v>137</v>
      </c>
      <c r="P57" s="8" t="s">
        <v>51</v>
      </c>
      <c r="Q57" s="7"/>
      <c r="R57" s="8" t="s">
        <v>155</v>
      </c>
    </row>
    <row r="58" ht="60" spans="1:18">
      <c r="A58" s="7" t="s">
        <v>156</v>
      </c>
      <c r="B58" s="8">
        <v>1</v>
      </c>
      <c r="C58" s="8" t="s">
        <v>28</v>
      </c>
      <c r="D58" s="8" t="s">
        <v>71</v>
      </c>
      <c r="E58" s="8">
        <v>10000</v>
      </c>
      <c r="F58" s="7" t="s">
        <v>157</v>
      </c>
      <c r="G58" s="7" t="s">
        <v>158</v>
      </c>
      <c r="H58" s="8">
        <v>2023</v>
      </c>
      <c r="I58" s="8">
        <v>100</v>
      </c>
      <c r="J58" s="8">
        <v>100</v>
      </c>
      <c r="K58" s="8"/>
      <c r="L58" s="8"/>
      <c r="M58" s="8"/>
      <c r="N58" s="8"/>
      <c r="O58" s="7" t="s">
        <v>137</v>
      </c>
      <c r="P58" s="8" t="s">
        <v>34</v>
      </c>
      <c r="Q58" s="7"/>
      <c r="R58" s="8" t="s">
        <v>138</v>
      </c>
    </row>
    <row r="59" ht="156" spans="1:18">
      <c r="A59" s="7" t="s">
        <v>159</v>
      </c>
      <c r="B59" s="8">
        <v>1</v>
      </c>
      <c r="C59" s="8" t="s">
        <v>28</v>
      </c>
      <c r="D59" s="8" t="s">
        <v>71</v>
      </c>
      <c r="E59" s="8">
        <v>10000</v>
      </c>
      <c r="F59" s="7" t="s">
        <v>160</v>
      </c>
      <c r="G59" s="7" t="s">
        <v>161</v>
      </c>
      <c r="H59" s="8">
        <v>2023</v>
      </c>
      <c r="I59" s="8">
        <v>150</v>
      </c>
      <c r="J59" s="8"/>
      <c r="K59" s="8">
        <v>150</v>
      </c>
      <c r="L59" s="8"/>
      <c r="M59" s="8"/>
      <c r="N59" s="8"/>
      <c r="O59" s="7" t="s">
        <v>137</v>
      </c>
      <c r="P59" s="8" t="s">
        <v>51</v>
      </c>
      <c r="Q59" s="7"/>
      <c r="R59" s="8" t="s">
        <v>162</v>
      </c>
    </row>
    <row r="60" ht="60" spans="1:18">
      <c r="A60" s="7" t="s">
        <v>163</v>
      </c>
      <c r="B60" s="8">
        <v>1</v>
      </c>
      <c r="C60" s="8" t="s">
        <v>28</v>
      </c>
      <c r="D60" s="8" t="s">
        <v>71</v>
      </c>
      <c r="E60" s="8">
        <v>1000</v>
      </c>
      <c r="F60" s="7" t="s">
        <v>164</v>
      </c>
      <c r="G60" s="7" t="s">
        <v>165</v>
      </c>
      <c r="H60" s="8">
        <v>2023</v>
      </c>
      <c r="I60" s="8">
        <v>300</v>
      </c>
      <c r="J60" s="8"/>
      <c r="K60" s="8">
        <v>300</v>
      </c>
      <c r="L60" s="8"/>
      <c r="M60" s="8"/>
      <c r="N60" s="8"/>
      <c r="O60" s="7" t="s">
        <v>137</v>
      </c>
      <c r="P60" s="8" t="s">
        <v>51</v>
      </c>
      <c r="Q60" s="7"/>
      <c r="R60" s="8" t="s">
        <v>166</v>
      </c>
    </row>
    <row r="61" ht="48" spans="1:18">
      <c r="A61" s="7" t="s">
        <v>167</v>
      </c>
      <c r="B61" s="8">
        <v>1</v>
      </c>
      <c r="C61" s="8" t="s">
        <v>28</v>
      </c>
      <c r="D61" s="8" t="s">
        <v>168</v>
      </c>
      <c r="E61" s="8">
        <v>1</v>
      </c>
      <c r="F61" s="7" t="s">
        <v>169</v>
      </c>
      <c r="G61" s="7" t="s">
        <v>32</v>
      </c>
      <c r="H61" s="8">
        <v>2023</v>
      </c>
      <c r="I61" s="8">
        <v>100</v>
      </c>
      <c r="J61" s="8"/>
      <c r="K61" s="8">
        <v>100</v>
      </c>
      <c r="L61" s="8"/>
      <c r="M61" s="8"/>
      <c r="N61" s="8"/>
      <c r="O61" s="7" t="s">
        <v>137</v>
      </c>
      <c r="P61" s="8" t="s">
        <v>34</v>
      </c>
      <c r="Q61" s="7"/>
      <c r="R61" s="8" t="s">
        <v>138</v>
      </c>
    </row>
    <row r="62" ht="36" spans="1:18">
      <c r="A62" s="7" t="s">
        <v>170</v>
      </c>
      <c r="B62" s="8">
        <f>SUM(B63:B71)</f>
        <v>9</v>
      </c>
      <c r="C62" s="8" t="s">
        <v>28</v>
      </c>
      <c r="D62" s="8" t="s">
        <v>92</v>
      </c>
      <c r="E62" s="8"/>
      <c r="F62" s="8"/>
      <c r="G62" s="8"/>
      <c r="H62" s="8"/>
      <c r="I62" s="8">
        <f t="shared" ref="I62:N62" si="7">SUM(I63:I71)</f>
        <v>4502</v>
      </c>
      <c r="J62" s="8">
        <f t="shared" si="7"/>
        <v>700</v>
      </c>
      <c r="K62" s="8">
        <f t="shared" si="7"/>
        <v>702</v>
      </c>
      <c r="L62" s="8">
        <f t="shared" si="7"/>
        <v>0</v>
      </c>
      <c r="M62" s="8">
        <f t="shared" si="7"/>
        <v>3100</v>
      </c>
      <c r="N62" s="8">
        <f t="shared" si="7"/>
        <v>0</v>
      </c>
      <c r="O62" s="8"/>
      <c r="P62" s="8"/>
      <c r="Q62" s="7"/>
      <c r="R62" s="8"/>
    </row>
    <row r="63" ht="144" spans="1:18">
      <c r="A63" s="7" t="s">
        <v>171</v>
      </c>
      <c r="B63" s="8">
        <v>1</v>
      </c>
      <c r="C63" s="8" t="s">
        <v>28</v>
      </c>
      <c r="D63" s="8" t="s">
        <v>92</v>
      </c>
      <c r="E63" s="8">
        <v>1</v>
      </c>
      <c r="F63" s="7" t="s">
        <v>172</v>
      </c>
      <c r="G63" s="8" t="s">
        <v>67</v>
      </c>
      <c r="H63" s="8">
        <v>2023</v>
      </c>
      <c r="I63" s="8">
        <v>862</v>
      </c>
      <c r="J63" s="8">
        <v>540</v>
      </c>
      <c r="K63" s="8">
        <v>322</v>
      </c>
      <c r="L63" s="8"/>
      <c r="M63" s="8"/>
      <c r="N63" s="8"/>
      <c r="O63" s="8" t="s">
        <v>173</v>
      </c>
      <c r="P63" s="8" t="s">
        <v>46</v>
      </c>
      <c r="Q63" s="7" t="s">
        <v>52</v>
      </c>
      <c r="R63" s="8"/>
    </row>
    <row r="64" ht="84" spans="1:18">
      <c r="A64" s="7" t="s">
        <v>174</v>
      </c>
      <c r="B64" s="8">
        <v>1</v>
      </c>
      <c r="C64" s="8" t="s">
        <v>28</v>
      </c>
      <c r="D64" s="8" t="s">
        <v>48</v>
      </c>
      <c r="E64" s="8">
        <v>1</v>
      </c>
      <c r="F64" s="7" t="s">
        <v>175</v>
      </c>
      <c r="G64" s="8" t="s">
        <v>176</v>
      </c>
      <c r="H64" s="8">
        <v>2023</v>
      </c>
      <c r="I64" s="8">
        <v>200</v>
      </c>
      <c r="J64" s="8"/>
      <c r="K64" s="8">
        <v>200</v>
      </c>
      <c r="L64" s="8"/>
      <c r="M64" s="8"/>
      <c r="N64" s="8"/>
      <c r="O64" s="8" t="s">
        <v>173</v>
      </c>
      <c r="P64" s="8" t="s">
        <v>46</v>
      </c>
      <c r="Q64" s="7" t="s">
        <v>52</v>
      </c>
      <c r="R64" s="8" t="s">
        <v>177</v>
      </c>
    </row>
    <row r="65" ht="72" spans="1:18">
      <c r="A65" s="7" t="s">
        <v>178</v>
      </c>
      <c r="B65" s="8">
        <v>1</v>
      </c>
      <c r="C65" s="8" t="s">
        <v>28</v>
      </c>
      <c r="D65" s="8" t="s">
        <v>48</v>
      </c>
      <c r="E65" s="8">
        <v>1</v>
      </c>
      <c r="F65" s="7" t="s">
        <v>179</v>
      </c>
      <c r="G65" s="8" t="s">
        <v>76</v>
      </c>
      <c r="H65" s="8">
        <v>2023</v>
      </c>
      <c r="I65" s="8">
        <v>100</v>
      </c>
      <c r="J65" s="8"/>
      <c r="K65" s="8">
        <v>100</v>
      </c>
      <c r="L65" s="8"/>
      <c r="M65" s="8"/>
      <c r="N65" s="8"/>
      <c r="O65" s="8" t="s">
        <v>173</v>
      </c>
      <c r="P65" s="8" t="s">
        <v>46</v>
      </c>
      <c r="Q65" s="7" t="s">
        <v>52</v>
      </c>
      <c r="R65" s="8"/>
    </row>
    <row r="66" ht="48" spans="1:18">
      <c r="A66" s="7" t="s">
        <v>180</v>
      </c>
      <c r="B66" s="8">
        <v>1</v>
      </c>
      <c r="C66" s="8" t="s">
        <v>28</v>
      </c>
      <c r="D66" s="8" t="s">
        <v>181</v>
      </c>
      <c r="E66" s="8">
        <v>1</v>
      </c>
      <c r="F66" s="7" t="s">
        <v>182</v>
      </c>
      <c r="G66" s="8" t="s">
        <v>67</v>
      </c>
      <c r="H66" s="8">
        <v>2023</v>
      </c>
      <c r="I66" s="8">
        <v>30</v>
      </c>
      <c r="J66" s="8"/>
      <c r="K66" s="8">
        <v>30</v>
      </c>
      <c r="L66" s="8"/>
      <c r="M66" s="8"/>
      <c r="N66" s="8"/>
      <c r="O66" s="8" t="s">
        <v>173</v>
      </c>
      <c r="P66" s="8" t="s">
        <v>46</v>
      </c>
      <c r="Q66" s="7" t="s">
        <v>52</v>
      </c>
      <c r="R66" s="8"/>
    </row>
    <row r="67" ht="60" spans="1:18">
      <c r="A67" s="7" t="s">
        <v>183</v>
      </c>
      <c r="B67" s="8">
        <v>1</v>
      </c>
      <c r="C67" s="8" t="s">
        <v>107</v>
      </c>
      <c r="D67" s="8" t="s">
        <v>48</v>
      </c>
      <c r="E67" s="8">
        <v>1</v>
      </c>
      <c r="F67" s="7" t="s">
        <v>184</v>
      </c>
      <c r="G67" s="8" t="s">
        <v>110</v>
      </c>
      <c r="H67" s="8">
        <v>2023</v>
      </c>
      <c r="I67" s="8">
        <v>160</v>
      </c>
      <c r="J67" s="8">
        <v>160</v>
      </c>
      <c r="K67" s="8"/>
      <c r="L67" s="8"/>
      <c r="M67" s="8"/>
      <c r="N67" s="8"/>
      <c r="O67" s="8" t="s">
        <v>173</v>
      </c>
      <c r="P67" s="8" t="s">
        <v>46</v>
      </c>
      <c r="Q67" s="7" t="s">
        <v>52</v>
      </c>
      <c r="R67" s="8"/>
    </row>
    <row r="68" ht="48" spans="1:18">
      <c r="A68" s="7" t="s">
        <v>185</v>
      </c>
      <c r="B68" s="8">
        <v>1</v>
      </c>
      <c r="C68" s="8" t="s">
        <v>28</v>
      </c>
      <c r="D68" s="8" t="s">
        <v>181</v>
      </c>
      <c r="E68" s="8">
        <v>1</v>
      </c>
      <c r="F68" s="7" t="s">
        <v>186</v>
      </c>
      <c r="G68" s="8" t="s">
        <v>67</v>
      </c>
      <c r="H68" s="8">
        <v>2023</v>
      </c>
      <c r="I68" s="8">
        <v>20</v>
      </c>
      <c r="J68" s="8"/>
      <c r="K68" s="8">
        <v>20</v>
      </c>
      <c r="L68" s="8"/>
      <c r="M68" s="8"/>
      <c r="N68" s="8"/>
      <c r="O68" s="8" t="s">
        <v>173</v>
      </c>
      <c r="P68" s="8" t="s">
        <v>46</v>
      </c>
      <c r="Q68" s="7" t="s">
        <v>52</v>
      </c>
      <c r="R68" s="8"/>
    </row>
    <row r="69" ht="60" spans="1:18">
      <c r="A69" s="7" t="s">
        <v>187</v>
      </c>
      <c r="B69" s="8">
        <v>1</v>
      </c>
      <c r="C69" s="8" t="s">
        <v>28</v>
      </c>
      <c r="D69" s="8" t="s">
        <v>181</v>
      </c>
      <c r="E69" s="8">
        <v>1</v>
      </c>
      <c r="F69" s="7" t="s">
        <v>188</v>
      </c>
      <c r="G69" s="8" t="s">
        <v>80</v>
      </c>
      <c r="H69" s="8">
        <v>2023</v>
      </c>
      <c r="I69" s="8">
        <v>30</v>
      </c>
      <c r="J69" s="8"/>
      <c r="K69" s="8">
        <v>30</v>
      </c>
      <c r="L69" s="8"/>
      <c r="M69" s="8"/>
      <c r="N69" s="8"/>
      <c r="O69" s="8" t="s">
        <v>173</v>
      </c>
      <c r="P69" s="8" t="s">
        <v>46</v>
      </c>
      <c r="Q69" s="7" t="s">
        <v>52</v>
      </c>
      <c r="R69" s="8"/>
    </row>
    <row r="70" ht="84" spans="1:18">
      <c r="A70" s="7" t="s">
        <v>189</v>
      </c>
      <c r="B70" s="8">
        <v>1</v>
      </c>
      <c r="C70" s="8" t="s">
        <v>28</v>
      </c>
      <c r="D70" s="8" t="s">
        <v>92</v>
      </c>
      <c r="E70" s="8">
        <v>1</v>
      </c>
      <c r="F70" s="7" t="s">
        <v>190</v>
      </c>
      <c r="G70" s="8" t="s">
        <v>58</v>
      </c>
      <c r="H70" s="8">
        <v>2023</v>
      </c>
      <c r="I70" s="8">
        <v>1000</v>
      </c>
      <c r="J70" s="8"/>
      <c r="K70" s="8"/>
      <c r="L70" s="8"/>
      <c r="M70" s="8">
        <v>1000</v>
      </c>
      <c r="N70" s="8"/>
      <c r="O70" s="8" t="s">
        <v>191</v>
      </c>
      <c r="P70" s="8" t="s">
        <v>46</v>
      </c>
      <c r="Q70" s="7" t="s">
        <v>52</v>
      </c>
      <c r="R70" s="8"/>
    </row>
    <row r="71" ht="120" spans="1:18">
      <c r="A71" s="7" t="s">
        <v>192</v>
      </c>
      <c r="B71" s="8">
        <v>1</v>
      </c>
      <c r="C71" s="8" t="s">
        <v>28</v>
      </c>
      <c r="D71" s="8" t="s">
        <v>92</v>
      </c>
      <c r="E71" s="8">
        <v>1</v>
      </c>
      <c r="F71" s="7" t="s">
        <v>193</v>
      </c>
      <c r="G71" s="8" t="s">
        <v>117</v>
      </c>
      <c r="H71" s="8">
        <v>2023</v>
      </c>
      <c r="I71" s="8">
        <v>2100</v>
      </c>
      <c r="J71" s="8"/>
      <c r="K71" s="8"/>
      <c r="L71" s="8"/>
      <c r="M71" s="8">
        <v>2100</v>
      </c>
      <c r="N71" s="8"/>
      <c r="O71" s="8" t="s">
        <v>191</v>
      </c>
      <c r="P71" s="8" t="s">
        <v>46</v>
      </c>
      <c r="Q71" s="7" t="s">
        <v>52</v>
      </c>
      <c r="R71" s="8"/>
    </row>
    <row r="72" ht="24" spans="1:18">
      <c r="A72" s="7" t="s">
        <v>194</v>
      </c>
      <c r="B72" s="8"/>
      <c r="C72" s="8" t="s">
        <v>28</v>
      </c>
      <c r="D72" s="8" t="s">
        <v>181</v>
      </c>
      <c r="E72" s="8"/>
      <c r="F72" s="5"/>
      <c r="G72" s="5"/>
      <c r="H72" s="5"/>
      <c r="I72" s="24"/>
      <c r="J72" s="24"/>
      <c r="K72" s="24"/>
      <c r="L72" s="24"/>
      <c r="M72" s="24"/>
      <c r="N72" s="24"/>
      <c r="O72" s="5"/>
      <c r="P72" s="5"/>
      <c r="Q72" s="5"/>
      <c r="R72" s="8"/>
    </row>
    <row r="73" ht="36" spans="1:18">
      <c r="A73" s="7" t="s">
        <v>195</v>
      </c>
      <c r="B73" s="8">
        <f>SUM(B74)</f>
        <v>4</v>
      </c>
      <c r="C73" s="8" t="s">
        <v>28</v>
      </c>
      <c r="D73" s="8" t="s">
        <v>48</v>
      </c>
      <c r="E73" s="8"/>
      <c r="F73" s="22"/>
      <c r="G73" s="8"/>
      <c r="H73" s="8"/>
      <c r="I73" s="8">
        <f t="shared" ref="I73:N73" si="8">SUM(I74)</f>
        <v>30</v>
      </c>
      <c r="J73" s="8">
        <f t="shared" si="8"/>
        <v>0</v>
      </c>
      <c r="K73" s="8">
        <f t="shared" si="8"/>
        <v>0</v>
      </c>
      <c r="L73" s="8">
        <f t="shared" si="8"/>
        <v>30</v>
      </c>
      <c r="M73" s="8">
        <f t="shared" si="8"/>
        <v>0</v>
      </c>
      <c r="N73" s="8">
        <f t="shared" si="8"/>
        <v>0</v>
      </c>
      <c r="O73" s="8"/>
      <c r="P73" s="8"/>
      <c r="Q73" s="7"/>
      <c r="R73" s="8"/>
    </row>
    <row r="74" ht="84" spans="1:18">
      <c r="A74" s="7" t="s">
        <v>196</v>
      </c>
      <c r="B74" s="8">
        <v>4</v>
      </c>
      <c r="C74" s="8" t="s">
        <v>28</v>
      </c>
      <c r="D74" s="8" t="s">
        <v>48</v>
      </c>
      <c r="E74" s="8">
        <v>4</v>
      </c>
      <c r="F74" s="7" t="s">
        <v>197</v>
      </c>
      <c r="G74" s="8" t="s">
        <v>32</v>
      </c>
      <c r="H74" s="8">
        <v>2023</v>
      </c>
      <c r="I74" s="8">
        <v>30</v>
      </c>
      <c r="J74" s="8"/>
      <c r="K74" s="8"/>
      <c r="L74" s="8">
        <v>30</v>
      </c>
      <c r="M74" s="8"/>
      <c r="N74" s="8"/>
      <c r="O74" s="8" t="s">
        <v>198</v>
      </c>
      <c r="P74" s="8"/>
      <c r="Q74" s="7" t="s">
        <v>35</v>
      </c>
      <c r="R74" s="8"/>
    </row>
    <row r="75" ht="24" spans="1:18">
      <c r="A75" s="7" t="s">
        <v>199</v>
      </c>
      <c r="B75" s="8">
        <f>SUM(B76:B78)</f>
        <v>3</v>
      </c>
      <c r="C75" s="8" t="s">
        <v>28</v>
      </c>
      <c r="D75" s="8" t="s">
        <v>48</v>
      </c>
      <c r="E75" s="8"/>
      <c r="F75" s="8"/>
      <c r="G75" s="8"/>
      <c r="H75" s="8"/>
      <c r="I75" s="8">
        <f t="shared" ref="I75:N75" si="9">SUM(I76:I78)</f>
        <v>1100</v>
      </c>
      <c r="J75" s="8">
        <f t="shared" si="9"/>
        <v>300</v>
      </c>
      <c r="K75" s="8">
        <f t="shared" si="9"/>
        <v>800</v>
      </c>
      <c r="L75" s="8">
        <f t="shared" si="9"/>
        <v>0</v>
      </c>
      <c r="M75" s="8">
        <f t="shared" si="9"/>
        <v>0</v>
      </c>
      <c r="N75" s="8">
        <f t="shared" si="9"/>
        <v>0</v>
      </c>
      <c r="O75" s="8"/>
      <c r="P75" s="8"/>
      <c r="Q75" s="7"/>
      <c r="R75" s="8"/>
    </row>
    <row r="76" ht="156" spans="1:18">
      <c r="A76" s="7" t="s">
        <v>200</v>
      </c>
      <c r="B76" s="8">
        <v>1</v>
      </c>
      <c r="C76" s="8" t="s">
        <v>28</v>
      </c>
      <c r="D76" s="8" t="s">
        <v>92</v>
      </c>
      <c r="E76" s="8">
        <v>1</v>
      </c>
      <c r="F76" s="7" t="s">
        <v>201</v>
      </c>
      <c r="G76" s="8" t="s">
        <v>58</v>
      </c>
      <c r="H76" s="8">
        <v>2023</v>
      </c>
      <c r="I76" s="8">
        <v>300</v>
      </c>
      <c r="J76" s="8">
        <v>100</v>
      </c>
      <c r="K76" s="8">
        <v>200</v>
      </c>
      <c r="L76" s="8"/>
      <c r="M76" s="8"/>
      <c r="N76" s="8"/>
      <c r="O76" s="8" t="s">
        <v>45</v>
      </c>
      <c r="P76" s="8" t="s">
        <v>46</v>
      </c>
      <c r="Q76" s="7" t="s">
        <v>35</v>
      </c>
      <c r="R76" s="8"/>
    </row>
    <row r="77" ht="156" spans="1:18">
      <c r="A77" s="7" t="s">
        <v>202</v>
      </c>
      <c r="B77" s="8">
        <v>1</v>
      </c>
      <c r="C77" s="8" t="s">
        <v>28</v>
      </c>
      <c r="D77" s="8" t="s">
        <v>48</v>
      </c>
      <c r="E77" s="8">
        <v>1</v>
      </c>
      <c r="F77" s="7" t="s">
        <v>201</v>
      </c>
      <c r="G77" s="8" t="s">
        <v>203</v>
      </c>
      <c r="H77" s="8">
        <v>2023</v>
      </c>
      <c r="I77" s="8">
        <v>400</v>
      </c>
      <c r="J77" s="8">
        <v>100</v>
      </c>
      <c r="K77" s="8">
        <v>300</v>
      </c>
      <c r="L77" s="8"/>
      <c r="M77" s="8"/>
      <c r="N77" s="8"/>
      <c r="O77" s="8" t="s">
        <v>45</v>
      </c>
      <c r="P77" s="8" t="s">
        <v>51</v>
      </c>
      <c r="Q77" s="7" t="s">
        <v>35</v>
      </c>
      <c r="R77" s="8"/>
    </row>
    <row r="78" ht="156" spans="1:18">
      <c r="A78" s="7" t="s">
        <v>204</v>
      </c>
      <c r="B78" s="8">
        <v>1</v>
      </c>
      <c r="C78" s="8" t="s">
        <v>28</v>
      </c>
      <c r="D78" s="8" t="s">
        <v>48</v>
      </c>
      <c r="E78" s="8">
        <v>1</v>
      </c>
      <c r="F78" s="7" t="s">
        <v>201</v>
      </c>
      <c r="G78" s="8" t="s">
        <v>80</v>
      </c>
      <c r="H78" s="8">
        <v>2023</v>
      </c>
      <c r="I78" s="8">
        <v>400</v>
      </c>
      <c r="J78" s="8">
        <v>100</v>
      </c>
      <c r="K78" s="8">
        <v>300</v>
      </c>
      <c r="L78" s="8"/>
      <c r="M78" s="8"/>
      <c r="N78" s="8"/>
      <c r="O78" s="8" t="s">
        <v>45</v>
      </c>
      <c r="P78" s="8" t="s">
        <v>51</v>
      </c>
      <c r="Q78" s="7" t="s">
        <v>35</v>
      </c>
      <c r="R78" s="8"/>
    </row>
    <row r="79" ht="36" spans="1:18">
      <c r="A79" s="6" t="s">
        <v>205</v>
      </c>
      <c r="B79" s="5">
        <f>SUBTOTAL(9,B80,B89,B106,B110)</f>
        <v>29</v>
      </c>
      <c r="C79" s="5"/>
      <c r="D79" s="8" t="s">
        <v>48</v>
      </c>
      <c r="E79" s="5"/>
      <c r="F79" s="5" t="s">
        <v>24</v>
      </c>
      <c r="G79" s="5" t="s">
        <v>24</v>
      </c>
      <c r="H79" s="5" t="s">
        <v>24</v>
      </c>
      <c r="I79" s="5">
        <f t="shared" ref="I79:N79" si="10">SUBTOTAL(9,I80,I89,I106,I110)</f>
        <v>14529</v>
      </c>
      <c r="J79" s="5">
        <f t="shared" si="10"/>
        <v>5379</v>
      </c>
      <c r="K79" s="5">
        <f t="shared" si="10"/>
        <v>900</v>
      </c>
      <c r="L79" s="5">
        <f t="shared" si="10"/>
        <v>0</v>
      </c>
      <c r="M79" s="5">
        <f t="shared" si="10"/>
        <v>0</v>
      </c>
      <c r="N79" s="5">
        <f t="shared" si="10"/>
        <v>8250</v>
      </c>
      <c r="O79" s="5" t="s">
        <v>24</v>
      </c>
      <c r="P79" s="5" t="s">
        <v>24</v>
      </c>
      <c r="Q79" s="5" t="s">
        <v>24</v>
      </c>
      <c r="R79" s="8"/>
    </row>
    <row r="80" ht="36" spans="1:18">
      <c r="A80" s="7" t="s">
        <v>206</v>
      </c>
      <c r="B80" s="8">
        <f>SUM(B81:B88)</f>
        <v>8</v>
      </c>
      <c r="C80" s="8" t="s">
        <v>28</v>
      </c>
      <c r="D80" s="8" t="s">
        <v>48</v>
      </c>
      <c r="E80" s="8"/>
      <c r="F80" s="8"/>
      <c r="G80" s="8"/>
      <c r="H80" s="8"/>
      <c r="I80" s="8">
        <f t="shared" ref="I80:N80" si="11">SUM(I81:I88)</f>
        <v>2290</v>
      </c>
      <c r="J80" s="8">
        <f t="shared" si="11"/>
        <v>1410</v>
      </c>
      <c r="K80" s="8">
        <f t="shared" si="11"/>
        <v>630</v>
      </c>
      <c r="L80" s="8">
        <f t="shared" si="11"/>
        <v>0</v>
      </c>
      <c r="M80" s="8">
        <f t="shared" si="11"/>
        <v>0</v>
      </c>
      <c r="N80" s="8">
        <f t="shared" si="11"/>
        <v>250</v>
      </c>
      <c r="O80" s="8"/>
      <c r="P80" s="8"/>
      <c r="Q80" s="7"/>
      <c r="R80" s="8"/>
    </row>
    <row r="81" ht="60" spans="1:18">
      <c r="A81" s="7" t="s">
        <v>207</v>
      </c>
      <c r="B81" s="8">
        <v>1</v>
      </c>
      <c r="C81" s="8" t="s">
        <v>28</v>
      </c>
      <c r="D81" s="8" t="s">
        <v>48</v>
      </c>
      <c r="E81" s="8">
        <v>1</v>
      </c>
      <c r="F81" s="7" t="s">
        <v>208</v>
      </c>
      <c r="G81" s="8" t="s">
        <v>209</v>
      </c>
      <c r="H81" s="8">
        <v>2023</v>
      </c>
      <c r="I81" s="8">
        <v>200</v>
      </c>
      <c r="J81" s="8">
        <v>200</v>
      </c>
      <c r="K81" s="8"/>
      <c r="L81" s="8"/>
      <c r="M81" s="8"/>
      <c r="N81" s="8"/>
      <c r="O81" s="8" t="s">
        <v>45</v>
      </c>
      <c r="P81" s="8" t="s">
        <v>51</v>
      </c>
      <c r="Q81" s="7" t="s">
        <v>35</v>
      </c>
      <c r="R81" s="8"/>
    </row>
    <row r="82" ht="84" spans="1:18">
      <c r="A82" s="7" t="s">
        <v>210</v>
      </c>
      <c r="B82" s="8">
        <v>1</v>
      </c>
      <c r="C82" s="8" t="s">
        <v>28</v>
      </c>
      <c r="D82" s="8" t="s">
        <v>92</v>
      </c>
      <c r="E82" s="8">
        <v>1</v>
      </c>
      <c r="F82" s="7" t="s">
        <v>211</v>
      </c>
      <c r="G82" s="8" t="s">
        <v>94</v>
      </c>
      <c r="H82" s="8">
        <v>2023</v>
      </c>
      <c r="I82" s="8">
        <v>330</v>
      </c>
      <c r="J82" s="8">
        <v>330</v>
      </c>
      <c r="K82" s="8"/>
      <c r="L82" s="8"/>
      <c r="M82" s="8"/>
      <c r="N82" s="8"/>
      <c r="O82" s="8" t="s">
        <v>212</v>
      </c>
      <c r="P82" s="8" t="s">
        <v>51</v>
      </c>
      <c r="Q82" s="7" t="s">
        <v>35</v>
      </c>
      <c r="R82" s="8"/>
    </row>
    <row r="83" ht="36" spans="1:18">
      <c r="A83" s="7" t="s">
        <v>213</v>
      </c>
      <c r="B83" s="8">
        <v>1</v>
      </c>
      <c r="C83" s="8" t="s">
        <v>28</v>
      </c>
      <c r="D83" s="8" t="s">
        <v>92</v>
      </c>
      <c r="E83" s="8">
        <v>1</v>
      </c>
      <c r="F83" s="7" t="s">
        <v>214</v>
      </c>
      <c r="G83" s="8" t="s">
        <v>110</v>
      </c>
      <c r="H83" s="8">
        <v>2023</v>
      </c>
      <c r="I83" s="8">
        <v>360</v>
      </c>
      <c r="J83" s="8">
        <v>360</v>
      </c>
      <c r="K83" s="8"/>
      <c r="L83" s="8"/>
      <c r="M83" s="8"/>
      <c r="N83" s="8"/>
      <c r="O83" s="8" t="s">
        <v>45</v>
      </c>
      <c r="P83" s="8" t="s">
        <v>46</v>
      </c>
      <c r="Q83" s="7" t="s">
        <v>35</v>
      </c>
      <c r="R83" s="8"/>
    </row>
    <row r="84" ht="72" spans="1:18">
      <c r="A84" s="7" t="s">
        <v>215</v>
      </c>
      <c r="B84" s="8">
        <v>1</v>
      </c>
      <c r="C84" s="8" t="s">
        <v>28</v>
      </c>
      <c r="D84" s="8" t="s">
        <v>216</v>
      </c>
      <c r="E84" s="8">
        <v>1000</v>
      </c>
      <c r="F84" s="7" t="s">
        <v>217</v>
      </c>
      <c r="G84" s="8" t="s">
        <v>127</v>
      </c>
      <c r="H84" s="8">
        <v>2023</v>
      </c>
      <c r="I84" s="8">
        <v>200</v>
      </c>
      <c r="J84" s="8">
        <v>120</v>
      </c>
      <c r="K84" s="8">
        <v>80</v>
      </c>
      <c r="L84" s="8"/>
      <c r="M84" s="8"/>
      <c r="N84" s="8"/>
      <c r="O84" s="8" t="s">
        <v>45</v>
      </c>
      <c r="P84" s="8" t="s">
        <v>51</v>
      </c>
      <c r="Q84" s="7" t="s">
        <v>35</v>
      </c>
      <c r="R84" s="8"/>
    </row>
    <row r="85" ht="48" spans="1:18">
      <c r="A85" s="7" t="s">
        <v>218</v>
      </c>
      <c r="B85" s="8">
        <v>1</v>
      </c>
      <c r="C85" s="8" t="s">
        <v>28</v>
      </c>
      <c r="D85" s="8" t="s">
        <v>48</v>
      </c>
      <c r="E85" s="8">
        <v>1</v>
      </c>
      <c r="F85" s="7" t="s">
        <v>219</v>
      </c>
      <c r="G85" s="8" t="s">
        <v>58</v>
      </c>
      <c r="H85" s="8">
        <v>2023</v>
      </c>
      <c r="I85" s="8">
        <v>200</v>
      </c>
      <c r="J85" s="8">
        <v>120</v>
      </c>
      <c r="K85" s="8">
        <v>80</v>
      </c>
      <c r="L85" s="8"/>
      <c r="M85" s="8"/>
      <c r="N85" s="8"/>
      <c r="O85" s="8" t="s">
        <v>45</v>
      </c>
      <c r="P85" s="8" t="s">
        <v>51</v>
      </c>
      <c r="Q85" s="7" t="s">
        <v>35</v>
      </c>
      <c r="R85" s="8"/>
    </row>
    <row r="86" ht="48" spans="1:18">
      <c r="A86" s="7" t="s">
        <v>220</v>
      </c>
      <c r="B86" s="8">
        <v>1</v>
      </c>
      <c r="C86" s="8" t="s">
        <v>28</v>
      </c>
      <c r="D86" s="8" t="s">
        <v>48</v>
      </c>
      <c r="E86" s="8">
        <v>1</v>
      </c>
      <c r="F86" s="7" t="s">
        <v>221</v>
      </c>
      <c r="G86" s="8" t="s">
        <v>56</v>
      </c>
      <c r="H86" s="8">
        <v>2023</v>
      </c>
      <c r="I86" s="8">
        <v>400</v>
      </c>
      <c r="J86" s="8">
        <v>80</v>
      </c>
      <c r="K86" s="8">
        <v>320</v>
      </c>
      <c r="L86" s="8"/>
      <c r="M86" s="8"/>
      <c r="N86" s="8"/>
      <c r="O86" s="8" t="s">
        <v>45</v>
      </c>
      <c r="P86" s="8" t="s">
        <v>51</v>
      </c>
      <c r="Q86" s="7" t="s">
        <v>35</v>
      </c>
      <c r="R86" s="8"/>
    </row>
    <row r="87" ht="84" spans="1:18">
      <c r="A87" s="7" t="s">
        <v>222</v>
      </c>
      <c r="B87" s="8">
        <v>1</v>
      </c>
      <c r="C87" s="8" t="s">
        <v>28</v>
      </c>
      <c r="D87" s="8" t="s">
        <v>48</v>
      </c>
      <c r="E87" s="8">
        <v>1</v>
      </c>
      <c r="F87" s="7" t="s">
        <v>223</v>
      </c>
      <c r="G87" s="8" t="s">
        <v>80</v>
      </c>
      <c r="H87" s="8">
        <v>2023</v>
      </c>
      <c r="I87" s="8">
        <v>200</v>
      </c>
      <c r="J87" s="8">
        <v>100</v>
      </c>
      <c r="K87" s="8"/>
      <c r="L87" s="8"/>
      <c r="M87" s="8"/>
      <c r="N87" s="8">
        <v>100</v>
      </c>
      <c r="O87" s="8" t="s">
        <v>45</v>
      </c>
      <c r="P87" s="8" t="s">
        <v>51</v>
      </c>
      <c r="Q87" s="7" t="s">
        <v>35</v>
      </c>
      <c r="R87" s="8" t="s">
        <v>53</v>
      </c>
    </row>
    <row r="88" ht="48" spans="1:18">
      <c r="A88" s="7" t="s">
        <v>224</v>
      </c>
      <c r="B88" s="8">
        <v>1</v>
      </c>
      <c r="C88" s="8" t="s">
        <v>28</v>
      </c>
      <c r="D88" s="8" t="s">
        <v>48</v>
      </c>
      <c r="E88" s="8">
        <v>1</v>
      </c>
      <c r="F88" s="7" t="s">
        <v>225</v>
      </c>
      <c r="G88" s="8" t="s">
        <v>127</v>
      </c>
      <c r="H88" s="8">
        <v>2023</v>
      </c>
      <c r="I88" s="8">
        <v>400</v>
      </c>
      <c r="J88" s="8">
        <v>100</v>
      </c>
      <c r="K88" s="8">
        <v>150</v>
      </c>
      <c r="L88" s="8"/>
      <c r="M88" s="8"/>
      <c r="N88" s="8">
        <v>150</v>
      </c>
      <c r="O88" s="8" t="s">
        <v>45</v>
      </c>
      <c r="P88" s="8" t="s">
        <v>51</v>
      </c>
      <c r="Q88" s="7" t="s">
        <v>35</v>
      </c>
      <c r="R88" s="8"/>
    </row>
    <row r="89" ht="48" spans="1:18">
      <c r="A89" s="7" t="s">
        <v>226</v>
      </c>
      <c r="B89" s="8">
        <f>SUM(B90:B105)</f>
        <v>16</v>
      </c>
      <c r="C89" s="8" t="s">
        <v>28</v>
      </c>
      <c r="D89" s="8" t="s">
        <v>92</v>
      </c>
      <c r="E89" s="8"/>
      <c r="F89" s="8"/>
      <c r="G89" s="8"/>
      <c r="H89" s="8"/>
      <c r="I89" s="8">
        <f t="shared" ref="I89:K89" si="12">SUM(I90:I105)</f>
        <v>11709</v>
      </c>
      <c r="J89" s="8">
        <f t="shared" si="12"/>
        <v>3609</v>
      </c>
      <c r="K89" s="8">
        <f t="shared" si="12"/>
        <v>100</v>
      </c>
      <c r="L89" s="8">
        <f>SUM(L104:L105)</f>
        <v>0</v>
      </c>
      <c r="M89" s="8">
        <f>SUM(M104:M105)</f>
        <v>0</v>
      </c>
      <c r="N89" s="8">
        <f>SUM(N90:N105)</f>
        <v>8000</v>
      </c>
      <c r="O89" s="8"/>
      <c r="P89" s="8"/>
      <c r="Q89" s="7"/>
      <c r="R89" s="8"/>
    </row>
    <row r="90" ht="84" spans="1:18">
      <c r="A90" s="7" t="s">
        <v>227</v>
      </c>
      <c r="B90" s="8">
        <v>1</v>
      </c>
      <c r="C90" s="8" t="s">
        <v>28</v>
      </c>
      <c r="D90" s="8" t="s">
        <v>92</v>
      </c>
      <c r="E90" s="8">
        <v>1</v>
      </c>
      <c r="F90" s="8" t="s">
        <v>228</v>
      </c>
      <c r="G90" s="8" t="s">
        <v>229</v>
      </c>
      <c r="H90" s="8">
        <v>2023</v>
      </c>
      <c r="I90" s="8">
        <v>70</v>
      </c>
      <c r="J90" s="8">
        <v>70</v>
      </c>
      <c r="K90" s="8"/>
      <c r="L90" s="8"/>
      <c r="M90" s="8"/>
      <c r="N90" s="8"/>
      <c r="O90" s="8" t="s">
        <v>230</v>
      </c>
      <c r="P90" s="8" t="s">
        <v>51</v>
      </c>
      <c r="Q90" s="7" t="s">
        <v>35</v>
      </c>
      <c r="R90" s="8" t="s">
        <v>231</v>
      </c>
    </row>
    <row r="91" ht="84" spans="1:18">
      <c r="A91" s="7" t="s">
        <v>232</v>
      </c>
      <c r="B91" s="8">
        <v>1</v>
      </c>
      <c r="C91" s="8" t="s">
        <v>28</v>
      </c>
      <c r="D91" s="8" t="s">
        <v>92</v>
      </c>
      <c r="E91" s="8">
        <v>1</v>
      </c>
      <c r="F91" s="8" t="s">
        <v>228</v>
      </c>
      <c r="G91" s="8" t="s">
        <v>233</v>
      </c>
      <c r="H91" s="8">
        <v>2023</v>
      </c>
      <c r="I91" s="8">
        <v>70</v>
      </c>
      <c r="J91" s="8">
        <v>70</v>
      </c>
      <c r="K91" s="8"/>
      <c r="L91" s="8"/>
      <c r="M91" s="8"/>
      <c r="N91" s="8"/>
      <c r="O91" s="8" t="s">
        <v>230</v>
      </c>
      <c r="P91" s="8" t="s">
        <v>51</v>
      </c>
      <c r="Q91" s="7" t="s">
        <v>35</v>
      </c>
      <c r="R91" s="8" t="s">
        <v>231</v>
      </c>
    </row>
    <row r="92" ht="84" spans="1:18">
      <c r="A92" s="7" t="s">
        <v>234</v>
      </c>
      <c r="B92" s="8">
        <v>1</v>
      </c>
      <c r="C92" s="8" t="s">
        <v>28</v>
      </c>
      <c r="D92" s="8" t="s">
        <v>92</v>
      </c>
      <c r="E92" s="8">
        <v>1</v>
      </c>
      <c r="F92" s="8" t="s">
        <v>228</v>
      </c>
      <c r="G92" s="8" t="s">
        <v>235</v>
      </c>
      <c r="H92" s="8">
        <v>2023</v>
      </c>
      <c r="I92" s="8">
        <v>70</v>
      </c>
      <c r="J92" s="8">
        <v>70</v>
      </c>
      <c r="K92" s="8"/>
      <c r="L92" s="8"/>
      <c r="M92" s="8"/>
      <c r="N92" s="8"/>
      <c r="O92" s="8" t="s">
        <v>230</v>
      </c>
      <c r="P92" s="8" t="s">
        <v>51</v>
      </c>
      <c r="Q92" s="7" t="s">
        <v>35</v>
      </c>
      <c r="R92" s="8" t="s">
        <v>231</v>
      </c>
    </row>
    <row r="93" ht="84" spans="1:18">
      <c r="A93" s="7" t="s">
        <v>236</v>
      </c>
      <c r="B93" s="8">
        <v>1</v>
      </c>
      <c r="C93" s="8" t="s">
        <v>28</v>
      </c>
      <c r="D93" s="8" t="s">
        <v>92</v>
      </c>
      <c r="E93" s="8">
        <v>1</v>
      </c>
      <c r="F93" s="8" t="s">
        <v>228</v>
      </c>
      <c r="G93" s="8" t="s">
        <v>237</v>
      </c>
      <c r="H93" s="8">
        <v>2023</v>
      </c>
      <c r="I93" s="8">
        <v>70</v>
      </c>
      <c r="J93" s="8">
        <v>70</v>
      </c>
      <c r="K93" s="8"/>
      <c r="L93" s="8"/>
      <c r="M93" s="8"/>
      <c r="N93" s="8"/>
      <c r="O93" s="8" t="s">
        <v>230</v>
      </c>
      <c r="P93" s="8" t="s">
        <v>51</v>
      </c>
      <c r="Q93" s="7" t="s">
        <v>35</v>
      </c>
      <c r="R93" s="8" t="s">
        <v>231</v>
      </c>
    </row>
    <row r="94" ht="84" spans="1:18">
      <c r="A94" s="7" t="s">
        <v>238</v>
      </c>
      <c r="B94" s="8">
        <v>1</v>
      </c>
      <c r="C94" s="8" t="s">
        <v>28</v>
      </c>
      <c r="D94" s="8" t="s">
        <v>92</v>
      </c>
      <c r="E94" s="8">
        <v>1</v>
      </c>
      <c r="F94" s="8" t="s">
        <v>228</v>
      </c>
      <c r="G94" s="8" t="s">
        <v>239</v>
      </c>
      <c r="H94" s="8">
        <v>2023</v>
      </c>
      <c r="I94" s="8">
        <v>70</v>
      </c>
      <c r="J94" s="8">
        <v>70</v>
      </c>
      <c r="K94" s="8"/>
      <c r="L94" s="8"/>
      <c r="M94" s="8"/>
      <c r="N94" s="8"/>
      <c r="O94" s="8" t="s">
        <v>230</v>
      </c>
      <c r="P94" s="8" t="s">
        <v>51</v>
      </c>
      <c r="Q94" s="7" t="s">
        <v>35</v>
      </c>
      <c r="R94" s="8" t="s">
        <v>231</v>
      </c>
    </row>
    <row r="95" ht="84" spans="1:18">
      <c r="A95" s="7" t="s">
        <v>240</v>
      </c>
      <c r="B95" s="8">
        <v>1</v>
      </c>
      <c r="C95" s="8" t="s">
        <v>28</v>
      </c>
      <c r="D95" s="8" t="s">
        <v>92</v>
      </c>
      <c r="E95" s="8">
        <v>1</v>
      </c>
      <c r="F95" s="8" t="s">
        <v>228</v>
      </c>
      <c r="G95" s="8" t="s">
        <v>241</v>
      </c>
      <c r="H95" s="8">
        <v>2023</v>
      </c>
      <c r="I95" s="8">
        <v>70</v>
      </c>
      <c r="J95" s="8">
        <v>70</v>
      </c>
      <c r="K95" s="8"/>
      <c r="L95" s="8"/>
      <c r="M95" s="8"/>
      <c r="N95" s="8"/>
      <c r="O95" s="8" t="s">
        <v>230</v>
      </c>
      <c r="P95" s="8" t="s">
        <v>51</v>
      </c>
      <c r="Q95" s="7" t="s">
        <v>35</v>
      </c>
      <c r="R95" s="8" t="s">
        <v>231</v>
      </c>
    </row>
    <row r="96" ht="84" spans="1:18">
      <c r="A96" s="7" t="s">
        <v>242</v>
      </c>
      <c r="B96" s="8">
        <v>1</v>
      </c>
      <c r="C96" s="8" t="s">
        <v>28</v>
      </c>
      <c r="D96" s="8" t="s">
        <v>92</v>
      </c>
      <c r="E96" s="8">
        <v>1</v>
      </c>
      <c r="F96" s="8" t="s">
        <v>228</v>
      </c>
      <c r="G96" s="8" t="s">
        <v>243</v>
      </c>
      <c r="H96" s="8">
        <v>2023</v>
      </c>
      <c r="I96" s="8">
        <v>70</v>
      </c>
      <c r="J96" s="8">
        <v>70</v>
      </c>
      <c r="K96" s="8"/>
      <c r="L96" s="8"/>
      <c r="M96" s="8"/>
      <c r="N96" s="8"/>
      <c r="O96" s="8" t="s">
        <v>230</v>
      </c>
      <c r="P96" s="8" t="s">
        <v>51</v>
      </c>
      <c r="Q96" s="7" t="s">
        <v>35</v>
      </c>
      <c r="R96" s="8" t="s">
        <v>231</v>
      </c>
    </row>
    <row r="97" ht="84" spans="1:18">
      <c r="A97" s="7" t="s">
        <v>244</v>
      </c>
      <c r="B97" s="8">
        <v>1</v>
      </c>
      <c r="C97" s="8" t="s">
        <v>28</v>
      </c>
      <c r="D97" s="8" t="s">
        <v>92</v>
      </c>
      <c r="E97" s="8">
        <v>1</v>
      </c>
      <c r="F97" s="8" t="s">
        <v>245</v>
      </c>
      <c r="G97" s="8" t="s">
        <v>246</v>
      </c>
      <c r="H97" s="8">
        <v>2023</v>
      </c>
      <c r="I97" s="8">
        <v>70</v>
      </c>
      <c r="J97" s="8">
        <v>70</v>
      </c>
      <c r="K97" s="8"/>
      <c r="L97" s="8"/>
      <c r="M97" s="8"/>
      <c r="N97" s="8"/>
      <c r="O97" s="8" t="s">
        <v>230</v>
      </c>
      <c r="P97" s="8" t="s">
        <v>51</v>
      </c>
      <c r="Q97" s="7" t="s">
        <v>35</v>
      </c>
      <c r="R97" s="8" t="s">
        <v>231</v>
      </c>
    </row>
    <row r="98" ht="84" spans="1:18">
      <c r="A98" s="7" t="s">
        <v>247</v>
      </c>
      <c r="B98" s="8">
        <v>1</v>
      </c>
      <c r="C98" s="8" t="s">
        <v>28</v>
      </c>
      <c r="D98" s="8" t="s">
        <v>92</v>
      </c>
      <c r="E98" s="8">
        <v>1</v>
      </c>
      <c r="F98" s="8" t="s">
        <v>248</v>
      </c>
      <c r="G98" s="8" t="s">
        <v>249</v>
      </c>
      <c r="H98" s="8">
        <v>2023</v>
      </c>
      <c r="I98" s="8">
        <v>70</v>
      </c>
      <c r="J98" s="8">
        <v>70</v>
      </c>
      <c r="K98" s="8"/>
      <c r="L98" s="8"/>
      <c r="M98" s="8"/>
      <c r="N98" s="8"/>
      <c r="O98" s="8" t="s">
        <v>230</v>
      </c>
      <c r="P98" s="8" t="s">
        <v>51</v>
      </c>
      <c r="Q98" s="7" t="s">
        <v>35</v>
      </c>
      <c r="R98" s="8" t="s">
        <v>231</v>
      </c>
    </row>
    <row r="99" ht="48" spans="1:18">
      <c r="A99" s="7" t="s">
        <v>250</v>
      </c>
      <c r="B99" s="8">
        <v>1</v>
      </c>
      <c r="C99" s="8" t="s">
        <v>28</v>
      </c>
      <c r="D99" s="8" t="s">
        <v>92</v>
      </c>
      <c r="E99" s="8">
        <v>1</v>
      </c>
      <c r="F99" s="8" t="s">
        <v>248</v>
      </c>
      <c r="G99" s="8" t="s">
        <v>249</v>
      </c>
      <c r="H99" s="8">
        <v>2023</v>
      </c>
      <c r="I99" s="8">
        <v>50</v>
      </c>
      <c r="J99" s="8">
        <v>50</v>
      </c>
      <c r="K99" s="8"/>
      <c r="L99" s="8"/>
      <c r="M99" s="8"/>
      <c r="N99" s="8"/>
      <c r="O99" s="8" t="s">
        <v>230</v>
      </c>
      <c r="P99" s="8" t="s">
        <v>51</v>
      </c>
      <c r="Q99" s="7" t="s">
        <v>35</v>
      </c>
      <c r="R99" s="8" t="s">
        <v>231</v>
      </c>
    </row>
    <row r="100" ht="48" spans="1:18">
      <c r="A100" s="7" t="s">
        <v>251</v>
      </c>
      <c r="B100" s="8">
        <v>1</v>
      </c>
      <c r="C100" s="8" t="s">
        <v>28</v>
      </c>
      <c r="D100" s="8" t="s">
        <v>92</v>
      </c>
      <c r="E100" s="8">
        <v>1</v>
      </c>
      <c r="F100" s="8" t="s">
        <v>248</v>
      </c>
      <c r="G100" s="8" t="s">
        <v>252</v>
      </c>
      <c r="H100" s="8">
        <v>2023</v>
      </c>
      <c r="I100" s="8">
        <v>50</v>
      </c>
      <c r="J100" s="8">
        <v>50</v>
      </c>
      <c r="K100" s="8"/>
      <c r="L100" s="8"/>
      <c r="M100" s="8"/>
      <c r="N100" s="8"/>
      <c r="O100" s="8" t="s">
        <v>230</v>
      </c>
      <c r="P100" s="8" t="s">
        <v>51</v>
      </c>
      <c r="Q100" s="7" t="s">
        <v>35</v>
      </c>
      <c r="R100" s="8" t="s">
        <v>231</v>
      </c>
    </row>
    <row r="101" ht="36" spans="1:18">
      <c r="A101" s="7" t="s">
        <v>253</v>
      </c>
      <c r="B101" s="8">
        <v>1</v>
      </c>
      <c r="C101" s="8" t="s">
        <v>28</v>
      </c>
      <c r="D101" s="8" t="s">
        <v>92</v>
      </c>
      <c r="E101" s="8">
        <v>1</v>
      </c>
      <c r="F101" s="8" t="s">
        <v>254</v>
      </c>
      <c r="G101" s="8" t="s">
        <v>110</v>
      </c>
      <c r="H101" s="8">
        <v>2023</v>
      </c>
      <c r="I101" s="8">
        <v>500</v>
      </c>
      <c r="J101" s="8">
        <v>500</v>
      </c>
      <c r="K101" s="8"/>
      <c r="L101" s="8"/>
      <c r="M101" s="8"/>
      <c r="N101" s="8"/>
      <c r="O101" s="8" t="s">
        <v>212</v>
      </c>
      <c r="P101" s="8" t="s">
        <v>51</v>
      </c>
      <c r="Q101" s="7" t="s">
        <v>35</v>
      </c>
      <c r="R101" s="8"/>
    </row>
    <row r="102" ht="120" spans="1:18">
      <c r="A102" s="7" t="s">
        <v>255</v>
      </c>
      <c r="B102" s="8">
        <v>1</v>
      </c>
      <c r="C102" s="8" t="s">
        <v>28</v>
      </c>
      <c r="D102" s="8" t="s">
        <v>92</v>
      </c>
      <c r="E102" s="8">
        <v>1</v>
      </c>
      <c r="F102" s="8" t="s">
        <v>256</v>
      </c>
      <c r="G102" s="8" t="s">
        <v>110</v>
      </c>
      <c r="H102" s="8">
        <v>2023</v>
      </c>
      <c r="I102" s="8">
        <v>1220</v>
      </c>
      <c r="J102" s="8">
        <v>1220</v>
      </c>
      <c r="K102" s="8"/>
      <c r="L102" s="8"/>
      <c r="M102" s="8"/>
      <c r="N102" s="8"/>
      <c r="O102" s="8" t="s">
        <v>137</v>
      </c>
      <c r="P102" s="8" t="s">
        <v>51</v>
      </c>
      <c r="Q102" s="7" t="s">
        <v>35</v>
      </c>
      <c r="R102" s="8"/>
    </row>
    <row r="103" ht="96" spans="1:18">
      <c r="A103" s="7" t="s">
        <v>257</v>
      </c>
      <c r="B103" s="8">
        <v>1</v>
      </c>
      <c r="C103" s="8" t="s">
        <v>28</v>
      </c>
      <c r="D103" s="8" t="s">
        <v>92</v>
      </c>
      <c r="E103" s="8">
        <v>1</v>
      </c>
      <c r="F103" s="8" t="s">
        <v>258</v>
      </c>
      <c r="G103" s="8" t="s">
        <v>259</v>
      </c>
      <c r="H103" s="8">
        <v>2023</v>
      </c>
      <c r="I103" s="8">
        <v>959</v>
      </c>
      <c r="J103" s="8">
        <v>959</v>
      </c>
      <c r="K103" s="8"/>
      <c r="L103" s="8"/>
      <c r="M103" s="8"/>
      <c r="N103" s="8"/>
      <c r="O103" s="8" t="s">
        <v>137</v>
      </c>
      <c r="P103" s="8" t="s">
        <v>51</v>
      </c>
      <c r="Q103" s="7" t="s">
        <v>35</v>
      </c>
      <c r="R103" s="8"/>
    </row>
    <row r="104" ht="84" spans="1:18">
      <c r="A104" s="7" t="s">
        <v>260</v>
      </c>
      <c r="B104" s="8">
        <v>1</v>
      </c>
      <c r="C104" s="8" t="s">
        <v>28</v>
      </c>
      <c r="D104" s="8" t="s">
        <v>92</v>
      </c>
      <c r="E104" s="8">
        <v>1</v>
      </c>
      <c r="F104" s="7" t="s">
        <v>261</v>
      </c>
      <c r="G104" s="8" t="s">
        <v>209</v>
      </c>
      <c r="H104" s="8">
        <v>2023</v>
      </c>
      <c r="I104" s="8">
        <v>300</v>
      </c>
      <c r="J104" s="8">
        <v>200</v>
      </c>
      <c r="K104" s="8">
        <v>100</v>
      </c>
      <c r="L104" s="8"/>
      <c r="M104" s="8"/>
      <c r="N104" s="8"/>
      <c r="O104" s="8" t="s">
        <v>212</v>
      </c>
      <c r="P104" s="8" t="s">
        <v>51</v>
      </c>
      <c r="Q104" s="7" t="s">
        <v>35</v>
      </c>
      <c r="R104" s="8"/>
    </row>
    <row r="105" ht="72" spans="1:18">
      <c r="A105" s="7" t="s">
        <v>262</v>
      </c>
      <c r="B105" s="8">
        <v>1</v>
      </c>
      <c r="C105" s="8" t="s">
        <v>28</v>
      </c>
      <c r="D105" s="8" t="s">
        <v>92</v>
      </c>
      <c r="E105" s="8">
        <v>1</v>
      </c>
      <c r="F105" s="7" t="s">
        <v>263</v>
      </c>
      <c r="G105" s="8" t="s">
        <v>264</v>
      </c>
      <c r="H105" s="8">
        <v>2023</v>
      </c>
      <c r="I105" s="8">
        <v>8000</v>
      </c>
      <c r="J105" s="8"/>
      <c r="K105" s="8"/>
      <c r="L105" s="8"/>
      <c r="M105" s="8"/>
      <c r="N105" s="8">
        <v>8000</v>
      </c>
      <c r="O105" s="8" t="s">
        <v>265</v>
      </c>
      <c r="P105" s="8" t="s">
        <v>51</v>
      </c>
      <c r="Q105" s="7" t="s">
        <v>35</v>
      </c>
      <c r="R105" s="8"/>
    </row>
    <row r="106" ht="36" spans="1:18">
      <c r="A106" s="7" t="s">
        <v>266</v>
      </c>
      <c r="B106" s="8">
        <f>SUM(B107:B109)</f>
        <v>3</v>
      </c>
      <c r="C106" s="8" t="s">
        <v>28</v>
      </c>
      <c r="D106" s="8" t="s">
        <v>92</v>
      </c>
      <c r="E106" s="8"/>
      <c r="F106" s="8"/>
      <c r="G106" s="8"/>
      <c r="H106" s="8"/>
      <c r="I106" s="8">
        <f t="shared" ref="I106:N106" si="13">SUM(I107:I109)</f>
        <v>300</v>
      </c>
      <c r="J106" s="8">
        <f t="shared" si="13"/>
        <v>230</v>
      </c>
      <c r="K106" s="8">
        <f t="shared" si="13"/>
        <v>70</v>
      </c>
      <c r="L106" s="8">
        <f t="shared" si="13"/>
        <v>0</v>
      </c>
      <c r="M106" s="8">
        <f t="shared" si="13"/>
        <v>0</v>
      </c>
      <c r="N106" s="8">
        <f t="shared" si="13"/>
        <v>0</v>
      </c>
      <c r="O106" s="8"/>
      <c r="P106" s="8"/>
      <c r="Q106" s="7"/>
      <c r="R106" s="8"/>
    </row>
    <row r="107" ht="96" spans="1:18">
      <c r="A107" s="7" t="s">
        <v>267</v>
      </c>
      <c r="B107" s="8">
        <v>1</v>
      </c>
      <c r="C107" s="8" t="s">
        <v>28</v>
      </c>
      <c r="D107" s="8" t="s">
        <v>92</v>
      </c>
      <c r="E107" s="8">
        <v>1</v>
      </c>
      <c r="F107" s="7" t="s">
        <v>268</v>
      </c>
      <c r="G107" s="8" t="s">
        <v>58</v>
      </c>
      <c r="H107" s="8">
        <v>2023</v>
      </c>
      <c r="I107" s="8">
        <v>100</v>
      </c>
      <c r="J107" s="8">
        <v>100</v>
      </c>
      <c r="K107" s="8"/>
      <c r="L107" s="8"/>
      <c r="M107" s="8"/>
      <c r="N107" s="8"/>
      <c r="O107" s="8" t="s">
        <v>45</v>
      </c>
      <c r="P107" s="8" t="s">
        <v>51</v>
      </c>
      <c r="Q107" s="7" t="s">
        <v>35</v>
      </c>
      <c r="R107" s="8"/>
    </row>
    <row r="108" ht="96" spans="1:18">
      <c r="A108" s="7" t="s">
        <v>269</v>
      </c>
      <c r="B108" s="8">
        <v>1</v>
      </c>
      <c r="C108" s="8" t="s">
        <v>28</v>
      </c>
      <c r="D108" s="8" t="s">
        <v>92</v>
      </c>
      <c r="E108" s="8">
        <v>1</v>
      </c>
      <c r="F108" s="7" t="s">
        <v>268</v>
      </c>
      <c r="G108" s="8" t="s">
        <v>56</v>
      </c>
      <c r="H108" s="8">
        <v>2023</v>
      </c>
      <c r="I108" s="8">
        <v>100</v>
      </c>
      <c r="J108" s="8">
        <v>30</v>
      </c>
      <c r="K108" s="8">
        <v>70</v>
      </c>
      <c r="L108" s="8"/>
      <c r="M108" s="8"/>
      <c r="N108" s="8"/>
      <c r="O108" s="8" t="s">
        <v>45</v>
      </c>
      <c r="P108" s="8" t="s">
        <v>51</v>
      </c>
      <c r="Q108" s="7" t="s">
        <v>35</v>
      </c>
      <c r="R108" s="8"/>
    </row>
    <row r="109" ht="96" spans="1:18">
      <c r="A109" s="7" t="s">
        <v>270</v>
      </c>
      <c r="B109" s="8">
        <v>1</v>
      </c>
      <c r="C109" s="8" t="s">
        <v>28</v>
      </c>
      <c r="D109" s="8" t="s">
        <v>92</v>
      </c>
      <c r="E109" s="8">
        <v>1</v>
      </c>
      <c r="F109" s="7" t="s">
        <v>268</v>
      </c>
      <c r="G109" s="8" t="s">
        <v>80</v>
      </c>
      <c r="H109" s="8">
        <v>2023</v>
      </c>
      <c r="I109" s="8">
        <v>100</v>
      </c>
      <c r="J109" s="8">
        <v>100</v>
      </c>
      <c r="K109" s="8"/>
      <c r="L109" s="8"/>
      <c r="M109" s="8"/>
      <c r="N109" s="8"/>
      <c r="O109" s="8" t="s">
        <v>45</v>
      </c>
      <c r="P109" s="8" t="s">
        <v>51</v>
      </c>
      <c r="Q109" s="7" t="s">
        <v>35</v>
      </c>
      <c r="R109" s="8" t="s">
        <v>53</v>
      </c>
    </row>
    <row r="110" ht="36" spans="1:18">
      <c r="A110" s="7" t="s">
        <v>271</v>
      </c>
      <c r="B110" s="8">
        <f>SUM(B111:B112)</f>
        <v>2</v>
      </c>
      <c r="C110" s="8" t="s">
        <v>28</v>
      </c>
      <c r="D110" s="8" t="s">
        <v>92</v>
      </c>
      <c r="E110" s="8"/>
      <c r="F110" s="8"/>
      <c r="G110" s="8"/>
      <c r="H110" s="8"/>
      <c r="I110" s="8">
        <f t="shared" ref="I110:K110" si="14">SUM(I111:I112)</f>
        <v>230</v>
      </c>
      <c r="J110" s="8">
        <f t="shared" si="14"/>
        <v>130</v>
      </c>
      <c r="K110" s="8">
        <f t="shared" si="14"/>
        <v>100</v>
      </c>
      <c r="L110" s="8">
        <f t="shared" ref="L110:N110" si="15">SUM(L111)</f>
        <v>0</v>
      </c>
      <c r="M110" s="8">
        <f t="shared" si="15"/>
        <v>0</v>
      </c>
      <c r="N110" s="8">
        <f t="shared" si="15"/>
        <v>0</v>
      </c>
      <c r="O110" s="8"/>
      <c r="P110" s="8"/>
      <c r="Q110" s="7"/>
      <c r="R110" s="8"/>
    </row>
    <row r="111" ht="48" spans="1:18">
      <c r="A111" s="7" t="s">
        <v>272</v>
      </c>
      <c r="B111" s="8">
        <v>1</v>
      </c>
      <c r="C111" s="8" t="s">
        <v>28</v>
      </c>
      <c r="D111" s="8" t="s">
        <v>48</v>
      </c>
      <c r="E111" s="8">
        <v>1</v>
      </c>
      <c r="F111" s="7" t="s">
        <v>273</v>
      </c>
      <c r="G111" s="8" t="s">
        <v>44</v>
      </c>
      <c r="H111" s="8">
        <v>2023</v>
      </c>
      <c r="I111" s="8">
        <v>200</v>
      </c>
      <c r="J111" s="8">
        <v>100</v>
      </c>
      <c r="K111" s="8">
        <v>100</v>
      </c>
      <c r="L111" s="8"/>
      <c r="M111" s="8"/>
      <c r="N111" s="8"/>
      <c r="O111" s="8" t="s">
        <v>45</v>
      </c>
      <c r="P111" s="8" t="s">
        <v>51</v>
      </c>
      <c r="Q111" s="7" t="s">
        <v>35</v>
      </c>
      <c r="R111" s="8" t="s">
        <v>138</v>
      </c>
    </row>
    <row r="112" ht="120" spans="1:18">
      <c r="A112" s="7" t="s">
        <v>274</v>
      </c>
      <c r="B112" s="8">
        <v>1</v>
      </c>
      <c r="C112" s="8" t="s">
        <v>28</v>
      </c>
      <c r="D112" s="8" t="s">
        <v>48</v>
      </c>
      <c r="E112" s="8">
        <v>1</v>
      </c>
      <c r="F112" s="7" t="s">
        <v>275</v>
      </c>
      <c r="G112" s="8" t="s">
        <v>94</v>
      </c>
      <c r="H112" s="8">
        <v>2023</v>
      </c>
      <c r="I112" s="8">
        <v>30</v>
      </c>
      <c r="J112" s="8">
        <v>30</v>
      </c>
      <c r="K112" s="8"/>
      <c r="L112" s="8"/>
      <c r="M112" s="8"/>
      <c r="N112" s="8"/>
      <c r="O112" s="8" t="s">
        <v>137</v>
      </c>
      <c r="P112" s="8"/>
      <c r="Q112" s="7" t="s">
        <v>35</v>
      </c>
      <c r="R112" s="8"/>
    </row>
    <row r="113" ht="36" spans="1:18">
      <c r="A113" s="6" t="s">
        <v>276</v>
      </c>
      <c r="B113" s="5">
        <f>SUBTOTAL(9,B114,B116,B122)</f>
        <v>10</v>
      </c>
      <c r="C113" s="5"/>
      <c r="D113" s="5" t="s">
        <v>24</v>
      </c>
      <c r="E113" s="5" t="s">
        <v>24</v>
      </c>
      <c r="F113" s="5" t="s">
        <v>24</v>
      </c>
      <c r="G113" s="5" t="s">
        <v>24</v>
      </c>
      <c r="H113" s="5" t="s">
        <v>24</v>
      </c>
      <c r="I113" s="5">
        <f t="shared" ref="I113:N113" si="16">SUBTOTAL(9,I114,I116,I122)</f>
        <v>6352.8</v>
      </c>
      <c r="J113" s="5">
        <f t="shared" si="16"/>
        <v>2712.8</v>
      </c>
      <c r="K113" s="5">
        <f t="shared" si="16"/>
        <v>2640</v>
      </c>
      <c r="L113" s="5">
        <f t="shared" si="16"/>
        <v>0</v>
      </c>
      <c r="M113" s="5">
        <f t="shared" si="16"/>
        <v>0</v>
      </c>
      <c r="N113" s="5">
        <f t="shared" si="16"/>
        <v>1000</v>
      </c>
      <c r="O113" s="5" t="s">
        <v>24</v>
      </c>
      <c r="P113" s="5" t="s">
        <v>24</v>
      </c>
      <c r="Q113" s="5" t="s">
        <v>24</v>
      </c>
      <c r="R113" s="8"/>
    </row>
    <row r="114" ht="36" spans="1:18">
      <c r="A114" s="7" t="s">
        <v>277</v>
      </c>
      <c r="B114" s="8">
        <f>SUM(B115)</f>
        <v>1</v>
      </c>
      <c r="C114" s="8"/>
      <c r="D114" s="5" t="s">
        <v>24</v>
      </c>
      <c r="E114" s="8"/>
      <c r="F114" s="5" t="s">
        <v>24</v>
      </c>
      <c r="G114" s="5" t="s">
        <v>24</v>
      </c>
      <c r="H114" s="5" t="s">
        <v>24</v>
      </c>
      <c r="I114" s="8">
        <f t="shared" ref="I114:N114" si="17">SUM(I115)</f>
        <v>3000</v>
      </c>
      <c r="J114" s="8">
        <f t="shared" si="17"/>
        <v>0</v>
      </c>
      <c r="K114" s="8">
        <f t="shared" si="17"/>
        <v>2000</v>
      </c>
      <c r="L114" s="8">
        <f t="shared" si="17"/>
        <v>0</v>
      </c>
      <c r="M114" s="8">
        <f t="shared" si="17"/>
        <v>0</v>
      </c>
      <c r="N114" s="8">
        <f t="shared" si="17"/>
        <v>1000</v>
      </c>
      <c r="O114" s="5" t="s">
        <v>24</v>
      </c>
      <c r="P114" s="5" t="s">
        <v>24</v>
      </c>
      <c r="Q114" s="5" t="s">
        <v>24</v>
      </c>
      <c r="R114" s="8"/>
    </row>
    <row r="115" ht="36" spans="1:18">
      <c r="A115" s="7" t="s">
        <v>278</v>
      </c>
      <c r="B115" s="8">
        <v>1</v>
      </c>
      <c r="C115" s="8" t="s">
        <v>28</v>
      </c>
      <c r="D115" s="8" t="s">
        <v>74</v>
      </c>
      <c r="E115" s="8">
        <v>100</v>
      </c>
      <c r="F115" s="7" t="s">
        <v>279</v>
      </c>
      <c r="G115" s="8" t="s">
        <v>44</v>
      </c>
      <c r="H115" s="8">
        <v>2023</v>
      </c>
      <c r="I115" s="8">
        <v>3000</v>
      </c>
      <c r="J115" s="25"/>
      <c r="K115" s="8">
        <v>2000</v>
      </c>
      <c r="L115" s="8"/>
      <c r="M115" s="8"/>
      <c r="N115" s="8">
        <v>1000</v>
      </c>
      <c r="O115" s="8" t="s">
        <v>45</v>
      </c>
      <c r="P115" s="8" t="s">
        <v>46</v>
      </c>
      <c r="Q115" s="7" t="s">
        <v>35</v>
      </c>
      <c r="R115" s="8"/>
    </row>
    <row r="116" ht="36" spans="1:18">
      <c r="A116" s="7" t="s">
        <v>280</v>
      </c>
      <c r="B116" s="8">
        <f>SUM(B117:B121)</f>
        <v>5</v>
      </c>
      <c r="C116" s="8" t="s">
        <v>28</v>
      </c>
      <c r="D116" s="8" t="s">
        <v>281</v>
      </c>
      <c r="E116" s="8"/>
      <c r="F116" s="8"/>
      <c r="G116" s="23"/>
      <c r="H116" s="8"/>
      <c r="I116" s="8">
        <f t="shared" ref="I116:N116" si="18">SUM(I117:I121)</f>
        <v>2820</v>
      </c>
      <c r="J116" s="8">
        <f t="shared" si="18"/>
        <v>2180</v>
      </c>
      <c r="K116" s="8">
        <f t="shared" si="18"/>
        <v>640</v>
      </c>
      <c r="L116" s="8">
        <f t="shared" si="18"/>
        <v>0</v>
      </c>
      <c r="M116" s="8">
        <f t="shared" si="18"/>
        <v>0</v>
      </c>
      <c r="N116" s="8">
        <f t="shared" si="18"/>
        <v>0</v>
      </c>
      <c r="O116" s="8"/>
      <c r="P116" s="8"/>
      <c r="Q116" s="7"/>
      <c r="R116" s="8"/>
    </row>
    <row r="117" ht="48" spans="1:18">
      <c r="A117" s="7" t="s">
        <v>282</v>
      </c>
      <c r="B117" s="8">
        <v>1</v>
      </c>
      <c r="C117" s="8" t="s">
        <v>28</v>
      </c>
      <c r="D117" s="8" t="s">
        <v>281</v>
      </c>
      <c r="E117" s="8">
        <v>1</v>
      </c>
      <c r="F117" s="7" t="s">
        <v>283</v>
      </c>
      <c r="G117" s="8" t="s">
        <v>284</v>
      </c>
      <c r="H117" s="8">
        <v>2023</v>
      </c>
      <c r="I117" s="8">
        <v>500</v>
      </c>
      <c r="J117" s="8">
        <v>300</v>
      </c>
      <c r="K117" s="8">
        <v>200</v>
      </c>
      <c r="L117" s="8"/>
      <c r="M117" s="8"/>
      <c r="N117" s="8"/>
      <c r="O117" s="8" t="s">
        <v>45</v>
      </c>
      <c r="P117" s="8" t="s">
        <v>46</v>
      </c>
      <c r="Q117" s="7" t="s">
        <v>35</v>
      </c>
      <c r="R117" s="8" t="s">
        <v>138</v>
      </c>
    </row>
    <row r="118" ht="60" spans="1:18">
      <c r="A118" s="7" t="s">
        <v>285</v>
      </c>
      <c r="B118" s="8">
        <v>1</v>
      </c>
      <c r="C118" s="8" t="s">
        <v>28</v>
      </c>
      <c r="D118" s="8" t="s">
        <v>281</v>
      </c>
      <c r="E118" s="8">
        <v>1</v>
      </c>
      <c r="F118" s="7" t="s">
        <v>286</v>
      </c>
      <c r="G118" s="8" t="s">
        <v>127</v>
      </c>
      <c r="H118" s="8">
        <v>2023</v>
      </c>
      <c r="I118" s="8">
        <v>120</v>
      </c>
      <c r="J118" s="8">
        <v>80</v>
      </c>
      <c r="K118" s="8">
        <v>40</v>
      </c>
      <c r="L118" s="8"/>
      <c r="M118" s="8"/>
      <c r="N118" s="8"/>
      <c r="O118" s="8" t="s">
        <v>45</v>
      </c>
      <c r="P118" s="8" t="s">
        <v>46</v>
      </c>
      <c r="Q118" s="7" t="s">
        <v>35</v>
      </c>
      <c r="R118" s="8"/>
    </row>
    <row r="119" ht="144" spans="1:18">
      <c r="A119" s="7" t="s">
        <v>287</v>
      </c>
      <c r="B119" s="8">
        <v>1</v>
      </c>
      <c r="C119" s="8" t="s">
        <v>28</v>
      </c>
      <c r="D119" s="8" t="s">
        <v>281</v>
      </c>
      <c r="E119" s="8">
        <v>1</v>
      </c>
      <c r="F119" s="7" t="s">
        <v>288</v>
      </c>
      <c r="G119" s="8" t="s">
        <v>110</v>
      </c>
      <c r="H119" s="8">
        <v>2023</v>
      </c>
      <c r="I119" s="8">
        <v>1000</v>
      </c>
      <c r="J119" s="8">
        <v>700</v>
      </c>
      <c r="K119" s="8">
        <v>300</v>
      </c>
      <c r="L119" s="8"/>
      <c r="M119" s="8"/>
      <c r="N119" s="8"/>
      <c r="O119" s="8" t="s">
        <v>289</v>
      </c>
      <c r="P119" s="8" t="s">
        <v>34</v>
      </c>
      <c r="Q119" s="7" t="s">
        <v>35</v>
      </c>
      <c r="R119" s="8"/>
    </row>
    <row r="120" ht="132" spans="1:18">
      <c r="A120" s="7" t="s">
        <v>290</v>
      </c>
      <c r="B120" s="8">
        <v>1</v>
      </c>
      <c r="C120" s="8" t="s">
        <v>28</v>
      </c>
      <c r="D120" s="8" t="s">
        <v>281</v>
      </c>
      <c r="E120" s="8">
        <v>1</v>
      </c>
      <c r="F120" s="7" t="s">
        <v>291</v>
      </c>
      <c r="G120" s="8" t="s">
        <v>58</v>
      </c>
      <c r="H120" s="8">
        <v>2023</v>
      </c>
      <c r="I120" s="8">
        <v>800</v>
      </c>
      <c r="J120" s="8">
        <v>700</v>
      </c>
      <c r="K120" s="8">
        <v>100</v>
      </c>
      <c r="L120" s="8"/>
      <c r="M120" s="8"/>
      <c r="N120" s="8"/>
      <c r="O120" s="8" t="s">
        <v>289</v>
      </c>
      <c r="P120" s="8" t="s">
        <v>34</v>
      </c>
      <c r="Q120" s="7" t="s">
        <v>35</v>
      </c>
      <c r="R120" s="8"/>
    </row>
    <row r="121" ht="120" spans="1:18">
      <c r="A121" s="7" t="s">
        <v>292</v>
      </c>
      <c r="B121" s="8">
        <v>1</v>
      </c>
      <c r="C121" s="8" t="s">
        <v>28</v>
      </c>
      <c r="D121" s="8" t="s">
        <v>281</v>
      </c>
      <c r="E121" s="8">
        <v>1</v>
      </c>
      <c r="F121" s="7" t="s">
        <v>293</v>
      </c>
      <c r="G121" s="8" t="s">
        <v>56</v>
      </c>
      <c r="H121" s="8">
        <v>2023</v>
      </c>
      <c r="I121" s="8">
        <v>400</v>
      </c>
      <c r="J121" s="8">
        <v>400</v>
      </c>
      <c r="K121" s="8"/>
      <c r="L121" s="8"/>
      <c r="M121" s="8"/>
      <c r="N121" s="8"/>
      <c r="O121" s="8" t="s">
        <v>289</v>
      </c>
      <c r="P121" s="8" t="s">
        <v>34</v>
      </c>
      <c r="Q121" s="7" t="s">
        <v>35</v>
      </c>
      <c r="R121" s="8"/>
    </row>
    <row r="122" ht="24" spans="1:18">
      <c r="A122" s="7" t="s">
        <v>294</v>
      </c>
      <c r="B122" s="8">
        <f>SUM(B123:B126)</f>
        <v>4</v>
      </c>
      <c r="C122" s="8"/>
      <c r="D122" s="8" t="s">
        <v>92</v>
      </c>
      <c r="E122" s="8">
        <f t="shared" ref="E122:J122" si="19">SUM(E123:E126)</f>
        <v>4</v>
      </c>
      <c r="F122" s="5" t="s">
        <v>24</v>
      </c>
      <c r="G122" s="5" t="s">
        <v>24</v>
      </c>
      <c r="H122" s="5" t="s">
        <v>24</v>
      </c>
      <c r="I122" s="8">
        <f t="shared" si="19"/>
        <v>532.8</v>
      </c>
      <c r="J122" s="8">
        <f t="shared" si="19"/>
        <v>532.8</v>
      </c>
      <c r="K122" s="24"/>
      <c r="L122" s="24"/>
      <c r="M122" s="24"/>
      <c r="N122" s="24"/>
      <c r="O122" s="5" t="s">
        <v>24</v>
      </c>
      <c r="P122" s="5" t="s">
        <v>24</v>
      </c>
      <c r="Q122" s="5" t="s">
        <v>24</v>
      </c>
      <c r="R122" s="8"/>
    </row>
    <row r="123" ht="192" spans="1:18">
      <c r="A123" s="7" t="s">
        <v>295</v>
      </c>
      <c r="B123" s="8">
        <v>1</v>
      </c>
      <c r="C123" s="8" t="s">
        <v>28</v>
      </c>
      <c r="D123" s="8" t="s">
        <v>92</v>
      </c>
      <c r="E123" s="8">
        <v>1</v>
      </c>
      <c r="F123" s="8" t="s">
        <v>296</v>
      </c>
      <c r="G123" s="8" t="s">
        <v>297</v>
      </c>
      <c r="H123" s="8">
        <v>2023</v>
      </c>
      <c r="I123" s="24">
        <v>142.8</v>
      </c>
      <c r="J123" s="24">
        <v>142.8</v>
      </c>
      <c r="K123" s="24"/>
      <c r="L123" s="24"/>
      <c r="M123" s="24"/>
      <c r="N123" s="24"/>
      <c r="O123" s="8" t="s">
        <v>45</v>
      </c>
      <c r="P123" s="8" t="s">
        <v>46</v>
      </c>
      <c r="Q123" s="7" t="s">
        <v>35</v>
      </c>
      <c r="R123" s="8"/>
    </row>
    <row r="124" ht="144" spans="1:18">
      <c r="A124" s="7" t="s">
        <v>298</v>
      </c>
      <c r="B124" s="8">
        <v>1</v>
      </c>
      <c r="C124" s="8" t="s">
        <v>28</v>
      </c>
      <c r="D124" s="8" t="s">
        <v>92</v>
      </c>
      <c r="E124" s="8">
        <v>1</v>
      </c>
      <c r="F124" s="8" t="s">
        <v>299</v>
      </c>
      <c r="G124" s="8" t="s">
        <v>300</v>
      </c>
      <c r="H124" s="8">
        <v>2023</v>
      </c>
      <c r="I124" s="24">
        <v>60</v>
      </c>
      <c r="J124" s="24">
        <v>60</v>
      </c>
      <c r="K124" s="24"/>
      <c r="L124" s="24"/>
      <c r="M124" s="24"/>
      <c r="N124" s="24"/>
      <c r="O124" s="8" t="s">
        <v>84</v>
      </c>
      <c r="P124" s="8" t="s">
        <v>46</v>
      </c>
      <c r="Q124" s="7" t="s">
        <v>35</v>
      </c>
      <c r="R124" s="8"/>
    </row>
    <row r="125" ht="96" spans="1:18">
      <c r="A125" s="7" t="s">
        <v>301</v>
      </c>
      <c r="B125" s="8">
        <v>1</v>
      </c>
      <c r="C125" s="8" t="s">
        <v>28</v>
      </c>
      <c r="D125" s="8" t="s">
        <v>92</v>
      </c>
      <c r="E125" s="8">
        <v>1</v>
      </c>
      <c r="F125" s="8" t="s">
        <v>302</v>
      </c>
      <c r="G125" s="8" t="s">
        <v>303</v>
      </c>
      <c r="H125" s="8">
        <v>2023</v>
      </c>
      <c r="I125" s="24">
        <v>50</v>
      </c>
      <c r="J125" s="24">
        <v>50</v>
      </c>
      <c r="K125" s="24"/>
      <c r="L125" s="24"/>
      <c r="M125" s="24"/>
      <c r="N125" s="24"/>
      <c r="O125" s="8" t="s">
        <v>84</v>
      </c>
      <c r="P125" s="8" t="s">
        <v>46</v>
      </c>
      <c r="Q125" s="7" t="s">
        <v>35</v>
      </c>
      <c r="R125" s="8"/>
    </row>
    <row r="126" ht="240" spans="1:18">
      <c r="A126" s="7" t="s">
        <v>304</v>
      </c>
      <c r="B126" s="8">
        <v>1</v>
      </c>
      <c r="C126" s="8" t="s">
        <v>28</v>
      </c>
      <c r="D126" s="8" t="s">
        <v>92</v>
      </c>
      <c r="E126" s="8">
        <v>1</v>
      </c>
      <c r="F126" s="8" t="s">
        <v>305</v>
      </c>
      <c r="G126" s="8" t="s">
        <v>306</v>
      </c>
      <c r="H126" s="8">
        <v>2023</v>
      </c>
      <c r="I126" s="24">
        <v>280</v>
      </c>
      <c r="J126" s="24">
        <v>280</v>
      </c>
      <c r="K126" s="24"/>
      <c r="L126" s="24"/>
      <c r="M126" s="24"/>
      <c r="N126" s="24"/>
      <c r="O126" s="8" t="s">
        <v>45</v>
      </c>
      <c r="P126" s="8" t="s">
        <v>46</v>
      </c>
      <c r="Q126" s="7" t="s">
        <v>35</v>
      </c>
      <c r="R126" s="8"/>
    </row>
    <row r="127" ht="36" spans="1:18">
      <c r="A127" s="6" t="s">
        <v>307</v>
      </c>
      <c r="B127" s="5">
        <f>SUBTOTAL(9,B128,B131,B133)</f>
        <v>3</v>
      </c>
      <c r="C127" s="5"/>
      <c r="D127" s="5" t="s">
        <v>24</v>
      </c>
      <c r="E127" s="5" t="s">
        <v>24</v>
      </c>
      <c r="F127" s="5" t="s">
        <v>24</v>
      </c>
      <c r="G127" s="5" t="s">
        <v>24</v>
      </c>
      <c r="H127" s="5" t="s">
        <v>24</v>
      </c>
      <c r="I127" s="5">
        <f t="shared" ref="I127:N127" si="20">SUBTOTAL(9,I128,I131,I133)</f>
        <v>120</v>
      </c>
      <c r="J127" s="5">
        <f t="shared" si="20"/>
        <v>0</v>
      </c>
      <c r="K127" s="5">
        <f t="shared" si="20"/>
        <v>120</v>
      </c>
      <c r="L127" s="5">
        <f t="shared" si="20"/>
        <v>0</v>
      </c>
      <c r="M127" s="5">
        <f t="shared" si="20"/>
        <v>0</v>
      </c>
      <c r="N127" s="5">
        <f t="shared" si="20"/>
        <v>0</v>
      </c>
      <c r="O127" s="5" t="s">
        <v>24</v>
      </c>
      <c r="P127" s="5" t="s">
        <v>24</v>
      </c>
      <c r="Q127" s="5" t="s">
        <v>24</v>
      </c>
      <c r="R127" s="8"/>
    </row>
    <row r="128" spans="1:18">
      <c r="A128" s="7" t="s">
        <v>308</v>
      </c>
      <c r="B128" s="8">
        <f>SUM(B129:B130)</f>
        <v>2</v>
      </c>
      <c r="C128" s="8"/>
      <c r="D128" s="8" t="s">
        <v>92</v>
      </c>
      <c r="E128" s="8"/>
      <c r="F128" s="5" t="s">
        <v>24</v>
      </c>
      <c r="G128" s="5" t="s">
        <v>24</v>
      </c>
      <c r="H128" s="5" t="s">
        <v>24</v>
      </c>
      <c r="I128" s="24"/>
      <c r="J128" s="24"/>
      <c r="K128" s="24"/>
      <c r="L128" s="24"/>
      <c r="M128" s="24"/>
      <c r="N128" s="24"/>
      <c r="O128" s="5" t="s">
        <v>24</v>
      </c>
      <c r="P128" s="5" t="s">
        <v>24</v>
      </c>
      <c r="Q128" s="5" t="s">
        <v>24</v>
      </c>
      <c r="R128" s="8"/>
    </row>
    <row r="129" ht="96" spans="1:18">
      <c r="A129" s="7" t="s">
        <v>309</v>
      </c>
      <c r="B129" s="8">
        <v>1</v>
      </c>
      <c r="C129" s="8" t="s">
        <v>28</v>
      </c>
      <c r="D129" s="8" t="s">
        <v>92</v>
      </c>
      <c r="E129" s="8">
        <v>1</v>
      </c>
      <c r="F129" s="7" t="s">
        <v>310</v>
      </c>
      <c r="G129" s="8" t="s">
        <v>311</v>
      </c>
      <c r="H129" s="8">
        <v>2023</v>
      </c>
      <c r="I129" s="24">
        <v>500</v>
      </c>
      <c r="J129" s="24">
        <v>500</v>
      </c>
      <c r="K129" s="24"/>
      <c r="L129" s="24"/>
      <c r="M129" s="24"/>
      <c r="N129" s="24"/>
      <c r="O129" s="8" t="s">
        <v>212</v>
      </c>
      <c r="P129" s="8" t="s">
        <v>51</v>
      </c>
      <c r="Q129" s="7" t="s">
        <v>35</v>
      </c>
      <c r="R129" s="8"/>
    </row>
    <row r="130" ht="192" spans="1:18">
      <c r="A130" s="7" t="s">
        <v>312</v>
      </c>
      <c r="B130" s="8">
        <v>1</v>
      </c>
      <c r="C130" s="8" t="s">
        <v>28</v>
      </c>
      <c r="D130" s="8" t="s">
        <v>92</v>
      </c>
      <c r="E130" s="8">
        <v>1</v>
      </c>
      <c r="F130" s="7" t="s">
        <v>313</v>
      </c>
      <c r="G130" s="8" t="s">
        <v>94</v>
      </c>
      <c r="H130" s="8">
        <v>2023</v>
      </c>
      <c r="I130" s="24">
        <v>42</v>
      </c>
      <c r="J130" s="24">
        <v>42</v>
      </c>
      <c r="K130" s="24"/>
      <c r="L130" s="24"/>
      <c r="M130" s="24"/>
      <c r="N130" s="24"/>
      <c r="O130" s="8" t="s">
        <v>137</v>
      </c>
      <c r="P130" s="8"/>
      <c r="Q130" s="7" t="s">
        <v>35</v>
      </c>
      <c r="R130" s="8"/>
    </row>
    <row r="131" spans="1:18">
      <c r="A131" s="7" t="s">
        <v>314</v>
      </c>
      <c r="B131" s="8">
        <f>SUM(B132)</f>
        <v>1</v>
      </c>
      <c r="C131" s="8" t="s">
        <v>28</v>
      </c>
      <c r="D131" s="8" t="s">
        <v>315</v>
      </c>
      <c r="E131" s="8"/>
      <c r="F131" s="8"/>
      <c r="G131" s="8"/>
      <c r="H131" s="8"/>
      <c r="I131" s="8">
        <f t="shared" ref="I131:N131" si="21">SUM(I132)</f>
        <v>120</v>
      </c>
      <c r="J131" s="8">
        <f t="shared" si="21"/>
        <v>0</v>
      </c>
      <c r="K131" s="8">
        <f t="shared" si="21"/>
        <v>120</v>
      </c>
      <c r="L131" s="8">
        <f t="shared" si="21"/>
        <v>0</v>
      </c>
      <c r="M131" s="8">
        <f t="shared" si="21"/>
        <v>0</v>
      </c>
      <c r="N131" s="8">
        <f t="shared" si="21"/>
        <v>0</v>
      </c>
      <c r="O131" s="8"/>
      <c r="P131" s="8"/>
      <c r="Q131" s="7"/>
      <c r="R131" s="8"/>
    </row>
    <row r="132" ht="168" spans="1:18">
      <c r="A132" s="7" t="s">
        <v>316</v>
      </c>
      <c r="B132" s="8">
        <v>1</v>
      </c>
      <c r="C132" s="8" t="s">
        <v>28</v>
      </c>
      <c r="D132" s="8" t="s">
        <v>315</v>
      </c>
      <c r="E132" s="8">
        <v>210</v>
      </c>
      <c r="F132" s="7" t="s">
        <v>317</v>
      </c>
      <c r="G132" s="8" t="s">
        <v>32</v>
      </c>
      <c r="H132" s="8">
        <v>2023</v>
      </c>
      <c r="I132" s="8">
        <v>120</v>
      </c>
      <c r="J132" s="8"/>
      <c r="K132" s="8">
        <v>120</v>
      </c>
      <c r="L132" s="8"/>
      <c r="M132" s="8"/>
      <c r="N132" s="8"/>
      <c r="O132" s="8" t="s">
        <v>230</v>
      </c>
      <c r="P132" s="8"/>
      <c r="Q132" s="7" t="s">
        <v>35</v>
      </c>
      <c r="R132" s="8"/>
    </row>
    <row r="133" ht="24" spans="1:18">
      <c r="A133" s="7" t="s">
        <v>318</v>
      </c>
      <c r="B133" s="8">
        <v>0</v>
      </c>
      <c r="C133" s="8"/>
      <c r="D133" s="8" t="s">
        <v>24</v>
      </c>
      <c r="E133" s="8" t="s">
        <v>24</v>
      </c>
      <c r="F133" s="5" t="s">
        <v>24</v>
      </c>
      <c r="G133" s="5" t="s">
        <v>24</v>
      </c>
      <c r="H133" s="5" t="s">
        <v>24</v>
      </c>
      <c r="I133" s="24" t="s">
        <v>24</v>
      </c>
      <c r="J133" s="24" t="s">
        <v>24</v>
      </c>
      <c r="K133" s="24" t="s">
        <v>24</v>
      </c>
      <c r="L133" s="24" t="s">
        <v>24</v>
      </c>
      <c r="M133" s="24" t="s">
        <v>24</v>
      </c>
      <c r="N133" s="24" t="s">
        <v>24</v>
      </c>
      <c r="O133" s="8" t="s">
        <v>24</v>
      </c>
      <c r="P133" s="8" t="s">
        <v>24</v>
      </c>
      <c r="Q133" s="8" t="s">
        <v>24</v>
      </c>
      <c r="R133" s="8"/>
    </row>
    <row r="134" ht="36" spans="1:18">
      <c r="A134" s="6" t="s">
        <v>319</v>
      </c>
      <c r="B134" s="5">
        <f>SUBTOTAL(9,B142,B141,B140,B139,B137,B135)</f>
        <v>2</v>
      </c>
      <c r="C134" s="5"/>
      <c r="D134" s="5" t="s">
        <v>24</v>
      </c>
      <c r="E134" s="5" t="s">
        <v>24</v>
      </c>
      <c r="F134" s="5" t="s">
        <v>24</v>
      </c>
      <c r="G134" s="5" t="s">
        <v>24</v>
      </c>
      <c r="H134" s="5" t="s">
        <v>24</v>
      </c>
      <c r="I134" s="5">
        <f t="shared" ref="I134:N134" si="22">SUBTOTAL(9,I142,I141,I140,I139,I137,I135)</f>
        <v>370</v>
      </c>
      <c r="J134" s="5">
        <f t="shared" si="22"/>
        <v>370</v>
      </c>
      <c r="K134" s="5">
        <f t="shared" si="22"/>
        <v>0</v>
      </c>
      <c r="L134" s="5">
        <f t="shared" si="22"/>
        <v>0</v>
      </c>
      <c r="M134" s="5">
        <f t="shared" si="22"/>
        <v>0</v>
      </c>
      <c r="N134" s="5">
        <f t="shared" si="22"/>
        <v>0</v>
      </c>
      <c r="O134" s="8" t="s">
        <v>24</v>
      </c>
      <c r="P134" s="8" t="s">
        <v>24</v>
      </c>
      <c r="Q134" s="8" t="s">
        <v>24</v>
      </c>
      <c r="R134" s="8"/>
    </row>
    <row r="135" ht="24" spans="1:18">
      <c r="A135" s="7" t="s">
        <v>320</v>
      </c>
      <c r="B135" s="8">
        <f>SUM(B136)</f>
        <v>1</v>
      </c>
      <c r="C135" s="8" t="s">
        <v>28</v>
      </c>
      <c r="D135" s="8" t="s">
        <v>321</v>
      </c>
      <c r="E135" s="8"/>
      <c r="F135" s="22"/>
      <c r="G135" s="8"/>
      <c r="H135" s="8"/>
      <c r="I135" s="8">
        <f>SUM(I136)</f>
        <v>350</v>
      </c>
      <c r="J135" s="8">
        <f>SUM(J136)</f>
        <v>350</v>
      </c>
      <c r="K135" s="24"/>
      <c r="L135" s="24"/>
      <c r="M135" s="24"/>
      <c r="N135" s="24"/>
      <c r="O135" s="8"/>
      <c r="P135" s="8"/>
      <c r="Q135" s="7"/>
      <c r="R135" s="8"/>
    </row>
    <row r="136" ht="48" spans="1:18">
      <c r="A136" s="7" t="s">
        <v>322</v>
      </c>
      <c r="B136" s="8">
        <v>1</v>
      </c>
      <c r="C136" s="8" t="s">
        <v>28</v>
      </c>
      <c r="D136" s="8" t="s">
        <v>321</v>
      </c>
      <c r="E136" s="8">
        <v>350</v>
      </c>
      <c r="F136" s="7" t="s">
        <v>323</v>
      </c>
      <c r="G136" s="8" t="s">
        <v>32</v>
      </c>
      <c r="H136" s="8">
        <v>2023</v>
      </c>
      <c r="I136" s="8">
        <v>350</v>
      </c>
      <c r="J136" s="8">
        <v>350</v>
      </c>
      <c r="K136" s="8"/>
      <c r="L136" s="8"/>
      <c r="M136" s="8"/>
      <c r="N136" s="8"/>
      <c r="O136" s="8" t="s">
        <v>191</v>
      </c>
      <c r="P136" s="8"/>
      <c r="Q136" s="7" t="s">
        <v>35</v>
      </c>
      <c r="R136" s="8"/>
    </row>
    <row r="137" ht="36" spans="1:18">
      <c r="A137" s="7" t="s">
        <v>324</v>
      </c>
      <c r="B137" s="8">
        <v>1</v>
      </c>
      <c r="C137" s="8"/>
      <c r="D137" s="8" t="s">
        <v>321</v>
      </c>
      <c r="E137" s="8"/>
      <c r="F137" s="5" t="s">
        <v>24</v>
      </c>
      <c r="G137" s="5" t="s">
        <v>24</v>
      </c>
      <c r="H137" s="5" t="s">
        <v>24</v>
      </c>
      <c r="I137" s="24">
        <v>20</v>
      </c>
      <c r="J137" s="24">
        <v>20</v>
      </c>
      <c r="K137" s="24"/>
      <c r="L137" s="24"/>
      <c r="M137" s="24"/>
      <c r="N137" s="24"/>
      <c r="O137" s="8" t="s">
        <v>24</v>
      </c>
      <c r="P137" s="8" t="s">
        <v>24</v>
      </c>
      <c r="Q137" s="8" t="s">
        <v>24</v>
      </c>
      <c r="R137" s="8"/>
    </row>
    <row r="138" ht="84" spans="1:18">
      <c r="A138" s="7" t="s">
        <v>325</v>
      </c>
      <c r="B138" s="8">
        <v>1</v>
      </c>
      <c r="C138" s="8" t="s">
        <v>28</v>
      </c>
      <c r="D138" s="8" t="s">
        <v>321</v>
      </c>
      <c r="E138" s="8">
        <v>20</v>
      </c>
      <c r="F138" s="7" t="s">
        <v>326</v>
      </c>
      <c r="G138" s="8" t="s">
        <v>94</v>
      </c>
      <c r="H138" s="8">
        <v>2023</v>
      </c>
      <c r="I138" s="8">
        <v>20</v>
      </c>
      <c r="J138" s="8">
        <v>20</v>
      </c>
      <c r="K138" s="8"/>
      <c r="L138" s="8"/>
      <c r="M138" s="8"/>
      <c r="N138" s="8"/>
      <c r="O138" s="8" t="s">
        <v>84</v>
      </c>
      <c r="P138" s="8"/>
      <c r="Q138" s="7" t="s">
        <v>35</v>
      </c>
      <c r="R138" s="8"/>
    </row>
    <row r="139" ht="36" spans="1:18">
      <c r="A139" s="7" t="s">
        <v>327</v>
      </c>
      <c r="B139" s="8"/>
      <c r="C139" s="8"/>
      <c r="D139" s="8" t="s">
        <v>321</v>
      </c>
      <c r="E139" s="8"/>
      <c r="F139" s="5" t="s">
        <v>24</v>
      </c>
      <c r="G139" s="5" t="s">
        <v>24</v>
      </c>
      <c r="H139" s="5" t="s">
        <v>24</v>
      </c>
      <c r="I139" s="24">
        <v>0</v>
      </c>
      <c r="J139" s="24" t="s">
        <v>24</v>
      </c>
      <c r="K139" s="24"/>
      <c r="L139" s="24"/>
      <c r="M139" s="24"/>
      <c r="N139" s="24"/>
      <c r="O139" s="8" t="s">
        <v>24</v>
      </c>
      <c r="P139" s="8" t="s">
        <v>24</v>
      </c>
      <c r="Q139" s="8" t="s">
        <v>24</v>
      </c>
      <c r="R139" s="8"/>
    </row>
    <row r="140" ht="24" spans="1:18">
      <c r="A140" s="7" t="s">
        <v>328</v>
      </c>
      <c r="B140" s="8"/>
      <c r="C140" s="8"/>
      <c r="D140" s="8" t="s">
        <v>24</v>
      </c>
      <c r="E140" s="8" t="s">
        <v>24</v>
      </c>
      <c r="F140" s="5" t="s">
        <v>24</v>
      </c>
      <c r="G140" s="5" t="s">
        <v>24</v>
      </c>
      <c r="H140" s="5" t="s">
        <v>24</v>
      </c>
      <c r="I140" s="24">
        <v>0</v>
      </c>
      <c r="J140" s="24" t="s">
        <v>24</v>
      </c>
      <c r="K140" s="24">
        <v>0</v>
      </c>
      <c r="L140" s="24"/>
      <c r="M140" s="24"/>
      <c r="N140" s="24"/>
      <c r="O140" s="8" t="s">
        <v>24</v>
      </c>
      <c r="P140" s="8" t="s">
        <v>24</v>
      </c>
      <c r="Q140" s="8" t="s">
        <v>24</v>
      </c>
      <c r="R140" s="8"/>
    </row>
    <row r="141" ht="24" spans="1:18">
      <c r="A141" s="7" t="s">
        <v>329</v>
      </c>
      <c r="B141" s="8">
        <v>0</v>
      </c>
      <c r="C141" s="8"/>
      <c r="D141" s="8" t="s">
        <v>24</v>
      </c>
      <c r="E141" s="8" t="s">
        <v>24</v>
      </c>
      <c r="F141" s="5" t="s">
        <v>24</v>
      </c>
      <c r="G141" s="5" t="s">
        <v>24</v>
      </c>
      <c r="H141" s="5" t="s">
        <v>24</v>
      </c>
      <c r="I141" s="24">
        <v>0</v>
      </c>
      <c r="J141" s="24" t="s">
        <v>24</v>
      </c>
      <c r="K141" s="24">
        <v>0</v>
      </c>
      <c r="L141" s="24"/>
      <c r="M141" s="24"/>
      <c r="N141" s="24"/>
      <c r="O141" s="8" t="s">
        <v>24</v>
      </c>
      <c r="P141" s="8" t="s">
        <v>24</v>
      </c>
      <c r="Q141" s="8" t="s">
        <v>24</v>
      </c>
      <c r="R141" s="8"/>
    </row>
    <row r="142" ht="24" spans="1:18">
      <c r="A142" s="7" t="s">
        <v>330</v>
      </c>
      <c r="B142" s="8"/>
      <c r="C142" s="8"/>
      <c r="D142" s="8"/>
      <c r="E142" s="8"/>
      <c r="F142" s="5" t="s">
        <v>24</v>
      </c>
      <c r="G142" s="5" t="s">
        <v>24</v>
      </c>
      <c r="H142" s="5" t="s">
        <v>24</v>
      </c>
      <c r="I142" s="24"/>
      <c r="J142" s="24" t="s">
        <v>24</v>
      </c>
      <c r="K142" s="24"/>
      <c r="L142" s="24"/>
      <c r="M142" s="24"/>
      <c r="N142" s="24"/>
      <c r="O142" s="8" t="s">
        <v>24</v>
      </c>
      <c r="P142" s="8" t="s">
        <v>24</v>
      </c>
      <c r="Q142" s="8" t="s">
        <v>24</v>
      </c>
      <c r="R142" s="8"/>
    </row>
    <row r="143" ht="36" spans="1:18">
      <c r="A143" s="6" t="s">
        <v>331</v>
      </c>
      <c r="B143" s="5">
        <f>SUM(B144,B149,B154,B158)</f>
        <v>6</v>
      </c>
      <c r="C143" s="5"/>
      <c r="D143" s="5" t="s">
        <v>24</v>
      </c>
      <c r="E143" s="5" t="s">
        <v>24</v>
      </c>
      <c r="F143" s="5" t="s">
        <v>24</v>
      </c>
      <c r="G143" s="5" t="s">
        <v>24</v>
      </c>
      <c r="H143" s="5" t="s">
        <v>24</v>
      </c>
      <c r="I143" s="5">
        <f t="shared" ref="I143:L143" si="23">SUM(I144,I149,I154,I158)</f>
        <v>1838</v>
      </c>
      <c r="J143" s="5">
        <f t="shared" si="23"/>
        <v>20</v>
      </c>
      <c r="K143" s="5">
        <f t="shared" si="23"/>
        <v>0</v>
      </c>
      <c r="L143" s="5">
        <f t="shared" si="23"/>
        <v>1818</v>
      </c>
      <c r="M143" s="5">
        <f>SUBTOTAL(9,M144,M149,M154,M158)</f>
        <v>0</v>
      </c>
      <c r="N143" s="5">
        <f>SUBTOTAL(9,N144,N149,N154,N158)</f>
        <v>0</v>
      </c>
      <c r="O143" s="5" t="s">
        <v>24</v>
      </c>
      <c r="P143" s="5" t="s">
        <v>24</v>
      </c>
      <c r="Q143" s="5" t="s">
        <v>24</v>
      </c>
      <c r="R143" s="8"/>
    </row>
    <row r="144" ht="36" spans="1:18">
      <c r="A144" s="6" t="s">
        <v>332</v>
      </c>
      <c r="B144" s="5">
        <f>SUBTOTAL(9,B145,B147)</f>
        <v>2</v>
      </c>
      <c r="C144" s="5"/>
      <c r="D144" s="5" t="s">
        <v>24</v>
      </c>
      <c r="E144" s="5" t="s">
        <v>24</v>
      </c>
      <c r="F144" s="5" t="s">
        <v>24</v>
      </c>
      <c r="G144" s="5" t="s">
        <v>24</v>
      </c>
      <c r="H144" s="5" t="s">
        <v>24</v>
      </c>
      <c r="I144" s="5">
        <f t="shared" ref="I144:N144" si="24">SUBTOTAL(9,I145,I147)</f>
        <v>108</v>
      </c>
      <c r="J144" s="5">
        <f t="shared" si="24"/>
        <v>0</v>
      </c>
      <c r="K144" s="5">
        <f t="shared" si="24"/>
        <v>0</v>
      </c>
      <c r="L144" s="5">
        <f t="shared" si="24"/>
        <v>108</v>
      </c>
      <c r="M144" s="5">
        <f t="shared" si="24"/>
        <v>0</v>
      </c>
      <c r="N144" s="5">
        <f t="shared" si="24"/>
        <v>0</v>
      </c>
      <c r="O144" s="5" t="s">
        <v>24</v>
      </c>
      <c r="P144" s="5" t="s">
        <v>24</v>
      </c>
      <c r="Q144" s="5" t="s">
        <v>24</v>
      </c>
      <c r="R144" s="8"/>
    </row>
    <row r="145" ht="24" spans="1:18">
      <c r="A145" s="7" t="s">
        <v>333</v>
      </c>
      <c r="B145" s="8">
        <f>SUM(B146)</f>
        <v>1</v>
      </c>
      <c r="C145" s="8" t="s">
        <v>28</v>
      </c>
      <c r="D145" s="8" t="s">
        <v>315</v>
      </c>
      <c r="E145" s="8"/>
      <c r="F145" s="22"/>
      <c r="G145" s="8"/>
      <c r="H145" s="8"/>
      <c r="I145" s="8">
        <f>SUM(I146)</f>
        <v>90</v>
      </c>
      <c r="J145" s="24"/>
      <c r="K145" s="24"/>
      <c r="L145" s="8">
        <f t="shared" ref="L145:L150" si="25">SUM(L146)</f>
        <v>90</v>
      </c>
      <c r="M145" s="24"/>
      <c r="N145" s="24"/>
      <c r="O145" s="8"/>
      <c r="P145" s="8"/>
      <c r="Q145" s="7"/>
      <c r="R145" s="8"/>
    </row>
    <row r="146" ht="36" spans="1:18">
      <c r="A146" s="7" t="s">
        <v>334</v>
      </c>
      <c r="B146" s="8">
        <v>1</v>
      </c>
      <c r="C146" s="8" t="s">
        <v>28</v>
      </c>
      <c r="D146" s="8" t="s">
        <v>315</v>
      </c>
      <c r="E146" s="8">
        <v>900</v>
      </c>
      <c r="F146" s="7" t="s">
        <v>335</v>
      </c>
      <c r="G146" s="8" t="s">
        <v>32</v>
      </c>
      <c r="H146" s="8">
        <v>2023</v>
      </c>
      <c r="I146" s="8">
        <v>90</v>
      </c>
      <c r="J146" s="8" t="s">
        <v>24</v>
      </c>
      <c r="K146" s="8"/>
      <c r="L146" s="8">
        <v>90</v>
      </c>
      <c r="M146" s="8"/>
      <c r="N146" s="8"/>
      <c r="O146" s="8" t="s">
        <v>198</v>
      </c>
      <c r="P146" s="8"/>
      <c r="Q146" s="7" t="s">
        <v>35</v>
      </c>
      <c r="R146" s="8"/>
    </row>
    <row r="147" ht="24" spans="1:18">
      <c r="A147" s="7" t="s">
        <v>336</v>
      </c>
      <c r="B147" s="8">
        <f>SUM(B148)</f>
        <v>1</v>
      </c>
      <c r="C147" s="8"/>
      <c r="D147" s="8" t="s">
        <v>315</v>
      </c>
      <c r="E147" s="8"/>
      <c r="F147" s="5" t="s">
        <v>24</v>
      </c>
      <c r="G147" s="5" t="s">
        <v>24</v>
      </c>
      <c r="H147" s="5" t="s">
        <v>24</v>
      </c>
      <c r="I147" s="8">
        <f>SUM(I148)</f>
        <v>18</v>
      </c>
      <c r="J147" s="24"/>
      <c r="K147" s="24"/>
      <c r="L147" s="8">
        <f t="shared" si="25"/>
        <v>18</v>
      </c>
      <c r="M147" s="24"/>
      <c r="N147" s="24"/>
      <c r="O147" s="5" t="s">
        <v>24</v>
      </c>
      <c r="P147" s="5" t="s">
        <v>24</v>
      </c>
      <c r="Q147" s="5" t="s">
        <v>24</v>
      </c>
      <c r="R147" s="8"/>
    </row>
    <row r="148" ht="72" spans="1:18">
      <c r="A148" s="7" t="s">
        <v>337</v>
      </c>
      <c r="B148" s="8">
        <v>1</v>
      </c>
      <c r="C148" s="8" t="s">
        <v>28</v>
      </c>
      <c r="D148" s="8" t="s">
        <v>315</v>
      </c>
      <c r="E148" s="8">
        <v>350</v>
      </c>
      <c r="F148" s="7" t="s">
        <v>338</v>
      </c>
      <c r="G148" s="8" t="s">
        <v>32</v>
      </c>
      <c r="H148" s="8">
        <v>2023</v>
      </c>
      <c r="I148" s="8">
        <v>18</v>
      </c>
      <c r="J148" s="8" t="s">
        <v>24</v>
      </c>
      <c r="K148" s="8"/>
      <c r="L148" s="8">
        <v>18</v>
      </c>
      <c r="M148" s="8"/>
      <c r="N148" s="8"/>
      <c r="O148" s="8" t="s">
        <v>198</v>
      </c>
      <c r="P148" s="8"/>
      <c r="Q148" s="7" t="s">
        <v>35</v>
      </c>
      <c r="R148" s="8"/>
    </row>
    <row r="149" ht="36" spans="1:18">
      <c r="A149" s="6" t="s">
        <v>339</v>
      </c>
      <c r="B149" s="5">
        <f>SUBTOTAL(9,B150,B153)</f>
        <v>2</v>
      </c>
      <c r="C149" s="5"/>
      <c r="D149" s="5" t="s">
        <v>24</v>
      </c>
      <c r="E149" s="5" t="s">
        <v>24</v>
      </c>
      <c r="F149" s="5" t="s">
        <v>24</v>
      </c>
      <c r="G149" s="5" t="s">
        <v>24</v>
      </c>
      <c r="H149" s="5" t="s">
        <v>24</v>
      </c>
      <c r="I149" s="5">
        <f t="shared" ref="I149:N149" si="26">SUBTOTAL(9,I150,I153)</f>
        <v>720</v>
      </c>
      <c r="J149" s="5">
        <f t="shared" si="26"/>
        <v>20</v>
      </c>
      <c r="K149" s="5">
        <f t="shared" si="26"/>
        <v>0</v>
      </c>
      <c r="L149" s="5">
        <f t="shared" si="26"/>
        <v>700</v>
      </c>
      <c r="M149" s="5">
        <f t="shared" si="26"/>
        <v>0</v>
      </c>
      <c r="N149" s="5">
        <f t="shared" si="26"/>
        <v>0</v>
      </c>
      <c r="O149" s="5" t="s">
        <v>24</v>
      </c>
      <c r="P149" s="5" t="s">
        <v>24</v>
      </c>
      <c r="Q149" s="5" t="s">
        <v>24</v>
      </c>
      <c r="R149" s="8"/>
    </row>
    <row r="150" ht="24" spans="1:18">
      <c r="A150" s="7" t="s">
        <v>340</v>
      </c>
      <c r="B150" s="8">
        <f>SUM(B151:B152)</f>
        <v>2</v>
      </c>
      <c r="C150" s="8" t="s">
        <v>28</v>
      </c>
      <c r="D150" s="8" t="s">
        <v>315</v>
      </c>
      <c r="E150" s="8"/>
      <c r="F150" s="22"/>
      <c r="G150" s="8"/>
      <c r="H150" s="8"/>
      <c r="I150" s="8">
        <f>SUM(I151:I152)</f>
        <v>720</v>
      </c>
      <c r="J150" s="8">
        <f>SUM(J151:J152)</f>
        <v>20</v>
      </c>
      <c r="K150" s="24"/>
      <c r="L150" s="8">
        <f t="shared" si="25"/>
        <v>700</v>
      </c>
      <c r="M150" s="24"/>
      <c r="N150" s="24"/>
      <c r="O150" s="8"/>
      <c r="P150" s="8"/>
      <c r="Q150" s="7"/>
      <c r="R150" s="8"/>
    </row>
    <row r="151" ht="60" spans="1:18">
      <c r="A151" s="7" t="s">
        <v>341</v>
      </c>
      <c r="B151" s="8">
        <v>1</v>
      </c>
      <c r="C151" s="8" t="s">
        <v>28</v>
      </c>
      <c r="D151" s="8" t="s">
        <v>315</v>
      </c>
      <c r="E151" s="8">
        <v>5600</v>
      </c>
      <c r="F151" s="7" t="s">
        <v>342</v>
      </c>
      <c r="G151" s="8" t="s">
        <v>32</v>
      </c>
      <c r="H151" s="8">
        <v>2023</v>
      </c>
      <c r="I151" s="8">
        <v>700</v>
      </c>
      <c r="J151" s="8"/>
      <c r="K151" s="8"/>
      <c r="L151" s="8">
        <v>700</v>
      </c>
      <c r="M151" s="8"/>
      <c r="N151" s="8"/>
      <c r="O151" s="8" t="s">
        <v>198</v>
      </c>
      <c r="P151" s="8"/>
      <c r="Q151" s="7" t="s">
        <v>35</v>
      </c>
      <c r="R151" s="8"/>
    </row>
    <row r="152" ht="60" spans="1:18">
      <c r="A152" s="7" t="s">
        <v>343</v>
      </c>
      <c r="B152" s="8">
        <v>1</v>
      </c>
      <c r="C152" s="8" t="s">
        <v>28</v>
      </c>
      <c r="D152" s="8" t="s">
        <v>344</v>
      </c>
      <c r="E152" s="8">
        <v>1</v>
      </c>
      <c r="F152" s="7" t="s">
        <v>345</v>
      </c>
      <c r="G152" s="8" t="s">
        <v>94</v>
      </c>
      <c r="H152" s="8">
        <v>2023</v>
      </c>
      <c r="I152" s="8">
        <v>20</v>
      </c>
      <c r="J152" s="8">
        <v>20</v>
      </c>
      <c r="K152" s="8"/>
      <c r="L152" s="8"/>
      <c r="M152" s="8"/>
      <c r="N152" s="8"/>
      <c r="O152" s="8" t="s">
        <v>137</v>
      </c>
      <c r="P152" s="8"/>
      <c r="Q152" s="7" t="s">
        <v>35</v>
      </c>
      <c r="R152" s="8"/>
    </row>
    <row r="153" ht="24" spans="1:18">
      <c r="A153" s="7" t="s">
        <v>346</v>
      </c>
      <c r="B153" s="8"/>
      <c r="C153" s="8"/>
      <c r="D153" s="8" t="s">
        <v>315</v>
      </c>
      <c r="E153" s="8"/>
      <c r="F153" s="5" t="s">
        <v>24</v>
      </c>
      <c r="G153" s="5" t="s">
        <v>24</v>
      </c>
      <c r="H153" s="5" t="s">
        <v>24</v>
      </c>
      <c r="I153" s="24"/>
      <c r="J153" s="24"/>
      <c r="K153" s="24"/>
      <c r="L153" s="24"/>
      <c r="M153" s="24"/>
      <c r="N153" s="24"/>
      <c r="O153" s="5" t="s">
        <v>24</v>
      </c>
      <c r="P153" s="5" t="s">
        <v>24</v>
      </c>
      <c r="Q153" s="5" t="s">
        <v>24</v>
      </c>
      <c r="R153" s="8"/>
    </row>
    <row r="154" ht="36" spans="1:18">
      <c r="A154" s="6" t="s">
        <v>347</v>
      </c>
      <c r="B154" s="5">
        <f>SUBTOTAL(9,B155,B157)</f>
        <v>1</v>
      </c>
      <c r="C154" s="5"/>
      <c r="D154" s="5" t="s">
        <v>24</v>
      </c>
      <c r="E154" s="5" t="s">
        <v>24</v>
      </c>
      <c r="F154" s="5" t="s">
        <v>24</v>
      </c>
      <c r="G154" s="5" t="s">
        <v>24</v>
      </c>
      <c r="H154" s="5" t="s">
        <v>24</v>
      </c>
      <c r="I154" s="5">
        <f t="shared" ref="I154:N154" si="27">SUBTOTAL(9,I155,I157)</f>
        <v>50</v>
      </c>
      <c r="J154" s="5">
        <f t="shared" si="27"/>
        <v>0</v>
      </c>
      <c r="K154" s="5">
        <f t="shared" si="27"/>
        <v>0</v>
      </c>
      <c r="L154" s="5">
        <f t="shared" si="27"/>
        <v>50</v>
      </c>
      <c r="M154" s="5">
        <f t="shared" si="27"/>
        <v>0</v>
      </c>
      <c r="N154" s="5">
        <f t="shared" si="27"/>
        <v>0</v>
      </c>
      <c r="O154" s="5" t="s">
        <v>24</v>
      </c>
      <c r="P154" s="5" t="s">
        <v>24</v>
      </c>
      <c r="Q154" s="5" t="s">
        <v>24</v>
      </c>
      <c r="R154" s="8"/>
    </row>
    <row r="155" ht="24" spans="1:18">
      <c r="A155" s="7" t="s">
        <v>348</v>
      </c>
      <c r="B155" s="8">
        <f>SUM(B156)</f>
        <v>1</v>
      </c>
      <c r="C155" s="8"/>
      <c r="D155" s="8" t="s">
        <v>315</v>
      </c>
      <c r="E155" s="8"/>
      <c r="F155" s="5" t="s">
        <v>24</v>
      </c>
      <c r="G155" s="5" t="s">
        <v>24</v>
      </c>
      <c r="H155" s="5" t="s">
        <v>24</v>
      </c>
      <c r="I155" s="8">
        <f>SUM(I156)</f>
        <v>50</v>
      </c>
      <c r="J155" s="24" t="s">
        <v>24</v>
      </c>
      <c r="K155" s="24"/>
      <c r="L155" s="8">
        <f>SUM(L156)</f>
        <v>50</v>
      </c>
      <c r="M155" s="24"/>
      <c r="N155" s="24"/>
      <c r="O155" s="8" t="s">
        <v>24</v>
      </c>
      <c r="P155" s="8" t="s">
        <v>24</v>
      </c>
      <c r="Q155" s="8" t="s">
        <v>24</v>
      </c>
      <c r="R155" s="8"/>
    </row>
    <row r="156" ht="36" spans="1:18">
      <c r="A156" s="7" t="s">
        <v>349</v>
      </c>
      <c r="B156" s="8">
        <v>1</v>
      </c>
      <c r="C156" s="8" t="s">
        <v>28</v>
      </c>
      <c r="D156" s="8" t="s">
        <v>315</v>
      </c>
      <c r="E156" s="8">
        <v>450</v>
      </c>
      <c r="F156" s="8" t="s">
        <v>350</v>
      </c>
      <c r="G156" s="8" t="s">
        <v>32</v>
      </c>
      <c r="H156" s="8">
        <v>2023</v>
      </c>
      <c r="I156" s="8">
        <v>50</v>
      </c>
      <c r="J156" s="8" t="s">
        <v>24</v>
      </c>
      <c r="K156" s="8"/>
      <c r="L156" s="8">
        <v>50</v>
      </c>
      <c r="M156" s="8"/>
      <c r="N156" s="8"/>
      <c r="O156" s="8" t="s">
        <v>198</v>
      </c>
      <c r="P156" s="8"/>
      <c r="Q156" s="7" t="s">
        <v>35</v>
      </c>
      <c r="R156" s="8"/>
    </row>
    <row r="157" ht="24" spans="1:18">
      <c r="A157" s="7" t="s">
        <v>351</v>
      </c>
      <c r="B157" s="8"/>
      <c r="C157" s="8"/>
      <c r="D157" s="8" t="s">
        <v>315</v>
      </c>
      <c r="E157" s="8"/>
      <c r="F157" s="5" t="s">
        <v>24</v>
      </c>
      <c r="G157" s="5" t="s">
        <v>24</v>
      </c>
      <c r="H157" s="5" t="s">
        <v>24</v>
      </c>
      <c r="I157" s="24"/>
      <c r="J157" s="24" t="s">
        <v>24</v>
      </c>
      <c r="K157" s="24"/>
      <c r="L157" s="24"/>
      <c r="M157" s="24"/>
      <c r="N157" s="24"/>
      <c r="O157" s="8" t="s">
        <v>24</v>
      </c>
      <c r="P157" s="8" t="s">
        <v>24</v>
      </c>
      <c r="Q157" s="8" t="s">
        <v>24</v>
      </c>
      <c r="R157" s="8"/>
    </row>
    <row r="158" ht="24" spans="1:18">
      <c r="A158" s="6" t="s">
        <v>352</v>
      </c>
      <c r="B158" s="5">
        <f>SUBTOTAL(9,B159,B161)</f>
        <v>1</v>
      </c>
      <c r="C158" s="8"/>
      <c r="D158" s="8" t="s">
        <v>48</v>
      </c>
      <c r="E158" s="8"/>
      <c r="F158" s="5" t="s">
        <v>24</v>
      </c>
      <c r="G158" s="5" t="s">
        <v>24</v>
      </c>
      <c r="H158" s="5" t="s">
        <v>24</v>
      </c>
      <c r="I158" s="5">
        <f t="shared" ref="I158:N158" si="28">SUBTOTAL(9,I159,I161)</f>
        <v>960</v>
      </c>
      <c r="J158" s="5">
        <f t="shared" si="28"/>
        <v>0</v>
      </c>
      <c r="K158" s="5">
        <f t="shared" si="28"/>
        <v>0</v>
      </c>
      <c r="L158" s="5">
        <f t="shared" si="28"/>
        <v>960</v>
      </c>
      <c r="M158" s="5">
        <f t="shared" si="28"/>
        <v>0</v>
      </c>
      <c r="N158" s="5">
        <f t="shared" si="28"/>
        <v>0</v>
      </c>
      <c r="O158" s="5" t="s">
        <v>24</v>
      </c>
      <c r="P158" s="5" t="s">
        <v>24</v>
      </c>
      <c r="Q158" s="5" t="s">
        <v>24</v>
      </c>
      <c r="R158" s="8"/>
    </row>
    <row r="159" ht="24" spans="1:18">
      <c r="A159" s="7" t="s">
        <v>353</v>
      </c>
      <c r="B159" s="8">
        <f>SUM(B160)</f>
        <v>1</v>
      </c>
      <c r="C159" s="8"/>
      <c r="D159" s="8" t="s">
        <v>48</v>
      </c>
      <c r="E159" s="8"/>
      <c r="F159" s="5" t="s">
        <v>24</v>
      </c>
      <c r="G159" s="5" t="s">
        <v>24</v>
      </c>
      <c r="H159" s="5" t="s">
        <v>24</v>
      </c>
      <c r="I159" s="8">
        <f t="shared" ref="I159:N159" si="29">SUM(I160)</f>
        <v>960</v>
      </c>
      <c r="J159" s="24">
        <v>0</v>
      </c>
      <c r="K159" s="8">
        <f t="shared" si="29"/>
        <v>0</v>
      </c>
      <c r="L159" s="8">
        <f t="shared" si="29"/>
        <v>960</v>
      </c>
      <c r="M159" s="8">
        <f t="shared" si="29"/>
        <v>0</v>
      </c>
      <c r="N159" s="8">
        <f t="shared" si="29"/>
        <v>0</v>
      </c>
      <c r="O159" s="5" t="s">
        <v>24</v>
      </c>
      <c r="P159" s="5" t="s">
        <v>24</v>
      </c>
      <c r="Q159" s="5" t="s">
        <v>24</v>
      </c>
      <c r="R159" s="8"/>
    </row>
    <row r="160" ht="36" spans="1:18">
      <c r="A160" s="7" t="s">
        <v>354</v>
      </c>
      <c r="B160" s="8">
        <v>1</v>
      </c>
      <c r="C160" s="8" t="s">
        <v>28</v>
      </c>
      <c r="D160" s="8" t="s">
        <v>48</v>
      </c>
      <c r="E160" s="8">
        <v>1600</v>
      </c>
      <c r="F160" s="7" t="s">
        <v>355</v>
      </c>
      <c r="G160" s="8" t="s">
        <v>32</v>
      </c>
      <c r="H160" s="8">
        <v>2023</v>
      </c>
      <c r="I160" s="8">
        <v>960</v>
      </c>
      <c r="J160" s="8"/>
      <c r="K160" s="8"/>
      <c r="L160" s="8">
        <v>960</v>
      </c>
      <c r="M160" s="8"/>
      <c r="N160" s="8"/>
      <c r="O160" s="8" t="s">
        <v>198</v>
      </c>
      <c r="P160" s="8"/>
      <c r="Q160" s="7" t="s">
        <v>35</v>
      </c>
      <c r="R160" s="8"/>
    </row>
    <row r="161" ht="36" spans="1:18">
      <c r="A161" s="7" t="s">
        <v>356</v>
      </c>
      <c r="B161" s="8"/>
      <c r="C161" s="8"/>
      <c r="D161" s="8" t="s">
        <v>48</v>
      </c>
      <c r="E161" s="8"/>
      <c r="F161" s="5" t="s">
        <v>24</v>
      </c>
      <c r="G161" s="5" t="s">
        <v>24</v>
      </c>
      <c r="H161" s="5" t="s">
        <v>24</v>
      </c>
      <c r="I161" s="24"/>
      <c r="J161" s="24"/>
      <c r="K161" s="24"/>
      <c r="L161" s="24"/>
      <c r="M161" s="24"/>
      <c r="N161" s="24"/>
      <c r="O161" s="5" t="s">
        <v>24</v>
      </c>
      <c r="P161" s="5" t="s">
        <v>24</v>
      </c>
      <c r="Q161" s="5" t="s">
        <v>24</v>
      </c>
      <c r="R161" s="8"/>
    </row>
    <row r="162" ht="36" spans="1:18">
      <c r="A162" s="26" t="s">
        <v>357</v>
      </c>
      <c r="B162" s="5">
        <f>SUBTOTAL(9,B163,B165,B166)</f>
        <v>2</v>
      </c>
      <c r="C162" s="5"/>
      <c r="D162" s="5" t="s">
        <v>24</v>
      </c>
      <c r="E162" s="5" t="s">
        <v>24</v>
      </c>
      <c r="F162" s="5" t="s">
        <v>24</v>
      </c>
      <c r="G162" s="5" t="s">
        <v>24</v>
      </c>
      <c r="H162" s="5" t="s">
        <v>24</v>
      </c>
      <c r="I162" s="5">
        <f t="shared" ref="I162:N162" si="30">SUBTOTAL(9,I163,I165,I166)</f>
        <v>966.6</v>
      </c>
      <c r="J162" s="5">
        <f t="shared" si="30"/>
        <v>960</v>
      </c>
      <c r="K162" s="5">
        <f t="shared" si="30"/>
        <v>0</v>
      </c>
      <c r="L162" s="5">
        <f t="shared" si="30"/>
        <v>6.6</v>
      </c>
      <c r="M162" s="5">
        <f t="shared" si="30"/>
        <v>0</v>
      </c>
      <c r="N162" s="5">
        <f t="shared" si="30"/>
        <v>0</v>
      </c>
      <c r="O162" s="5" t="s">
        <v>24</v>
      </c>
      <c r="P162" s="5" t="s">
        <v>24</v>
      </c>
      <c r="Q162" s="5" t="s">
        <v>24</v>
      </c>
      <c r="R162" s="7"/>
    </row>
    <row r="163" ht="24" spans="1:18">
      <c r="A163" s="7" t="s">
        <v>358</v>
      </c>
      <c r="B163" s="8">
        <f>SUM(B164)</f>
        <v>1</v>
      </c>
      <c r="C163" s="8"/>
      <c r="D163" s="5" t="s">
        <v>24</v>
      </c>
      <c r="E163" s="8"/>
      <c r="F163" s="5" t="s">
        <v>24</v>
      </c>
      <c r="G163" s="5" t="s">
        <v>24</v>
      </c>
      <c r="H163" s="5" t="s">
        <v>24</v>
      </c>
      <c r="I163" s="8">
        <f>SUM(I164)</f>
        <v>6.6</v>
      </c>
      <c r="J163" s="24"/>
      <c r="K163" s="24"/>
      <c r="L163" s="8">
        <f>SUM(L164)</f>
        <v>6.6</v>
      </c>
      <c r="M163" s="24"/>
      <c r="N163" s="24"/>
      <c r="O163" s="8" t="s">
        <v>24</v>
      </c>
      <c r="P163" s="8" t="s">
        <v>24</v>
      </c>
      <c r="Q163" s="8" t="s">
        <v>24</v>
      </c>
      <c r="R163" s="7"/>
    </row>
    <row r="164" ht="48" spans="1:18">
      <c r="A164" s="7" t="s">
        <v>359</v>
      </c>
      <c r="B164" s="8">
        <v>1</v>
      </c>
      <c r="C164" s="8" t="s">
        <v>28</v>
      </c>
      <c r="D164" s="8" t="s">
        <v>92</v>
      </c>
      <c r="E164" s="8">
        <v>11</v>
      </c>
      <c r="F164" s="7" t="s">
        <v>360</v>
      </c>
      <c r="G164" s="8" t="s">
        <v>361</v>
      </c>
      <c r="H164" s="8">
        <v>2023</v>
      </c>
      <c r="I164" s="8">
        <v>6.6</v>
      </c>
      <c r="J164" s="8" t="s">
        <v>24</v>
      </c>
      <c r="K164" s="8"/>
      <c r="L164" s="8">
        <v>6.6</v>
      </c>
      <c r="M164" s="8"/>
      <c r="N164" s="8"/>
      <c r="O164" s="8" t="s">
        <v>198</v>
      </c>
      <c r="P164" s="8"/>
      <c r="Q164" s="7" t="s">
        <v>35</v>
      </c>
      <c r="R164" s="7"/>
    </row>
    <row r="165" ht="48" spans="1:18">
      <c r="A165" s="7" t="s">
        <v>362</v>
      </c>
      <c r="B165" s="8"/>
      <c r="C165" s="8"/>
      <c r="D165" s="5" t="s">
        <v>24</v>
      </c>
      <c r="E165" s="8"/>
      <c r="F165" s="5" t="s">
        <v>24</v>
      </c>
      <c r="G165" s="5" t="s">
        <v>24</v>
      </c>
      <c r="H165" s="5" t="s">
        <v>24</v>
      </c>
      <c r="I165" s="24"/>
      <c r="J165" s="24"/>
      <c r="K165" s="24"/>
      <c r="L165" s="24"/>
      <c r="M165" s="24"/>
      <c r="N165" s="24"/>
      <c r="O165" s="8" t="s">
        <v>24</v>
      </c>
      <c r="P165" s="8" t="s">
        <v>24</v>
      </c>
      <c r="Q165" s="8" t="s">
        <v>24</v>
      </c>
      <c r="R165" s="7"/>
    </row>
    <row r="166" ht="36" spans="1:18">
      <c r="A166" s="7" t="s">
        <v>363</v>
      </c>
      <c r="B166" s="8">
        <f>SUM(B167)</f>
        <v>1</v>
      </c>
      <c r="C166" s="8"/>
      <c r="D166" s="5" t="s">
        <v>24</v>
      </c>
      <c r="E166" s="8">
        <f t="shared" ref="E166:J166" si="31">SUM(E167)</f>
        <v>1</v>
      </c>
      <c r="F166" s="5" t="s">
        <v>24</v>
      </c>
      <c r="G166" s="5" t="s">
        <v>24</v>
      </c>
      <c r="H166" s="5" t="s">
        <v>24</v>
      </c>
      <c r="I166" s="8">
        <f t="shared" si="31"/>
        <v>960</v>
      </c>
      <c r="J166" s="8">
        <f t="shared" si="31"/>
        <v>960</v>
      </c>
      <c r="K166" s="24"/>
      <c r="L166" s="24"/>
      <c r="M166" s="24"/>
      <c r="N166" s="24"/>
      <c r="O166" s="8" t="s">
        <v>24</v>
      </c>
      <c r="P166" s="8" t="s">
        <v>24</v>
      </c>
      <c r="Q166" s="8" t="s">
        <v>24</v>
      </c>
      <c r="R166" s="7"/>
    </row>
    <row r="167" ht="48" spans="1:18">
      <c r="A167" s="7" t="s">
        <v>364</v>
      </c>
      <c r="B167" s="8">
        <v>1</v>
      </c>
      <c r="C167" s="8" t="s">
        <v>28</v>
      </c>
      <c r="D167" s="8" t="s">
        <v>92</v>
      </c>
      <c r="E167" s="8">
        <v>1</v>
      </c>
      <c r="F167" s="8" t="s">
        <v>365</v>
      </c>
      <c r="G167" s="8" t="s">
        <v>94</v>
      </c>
      <c r="H167" s="8">
        <v>2023</v>
      </c>
      <c r="I167" s="24">
        <v>960</v>
      </c>
      <c r="J167" s="24">
        <v>960</v>
      </c>
      <c r="K167" s="24"/>
      <c r="L167" s="24"/>
      <c r="M167" s="24"/>
      <c r="N167" s="24"/>
      <c r="O167" s="8" t="s">
        <v>191</v>
      </c>
      <c r="P167" s="8"/>
      <c r="Q167" s="7" t="s">
        <v>35</v>
      </c>
      <c r="R167" s="7"/>
    </row>
    <row r="168" ht="36" spans="1:18">
      <c r="A168" s="6" t="s">
        <v>366</v>
      </c>
      <c r="B168" s="5">
        <f>SUM(B169,B171)</f>
        <v>35</v>
      </c>
      <c r="C168" s="8"/>
      <c r="D168" s="5" t="s">
        <v>24</v>
      </c>
      <c r="E168" s="5"/>
      <c r="F168" s="5" t="s">
        <v>24</v>
      </c>
      <c r="G168" s="5" t="s">
        <v>24</v>
      </c>
      <c r="H168" s="5" t="s">
        <v>24</v>
      </c>
      <c r="I168" s="5">
        <f t="shared" ref="I168:L168" si="32">SUM(I169,I171)</f>
        <v>9259.66</v>
      </c>
      <c r="J168" s="5">
        <f t="shared" si="32"/>
        <v>2594.89</v>
      </c>
      <c r="K168" s="5">
        <f t="shared" si="32"/>
        <v>0</v>
      </c>
      <c r="L168" s="5">
        <f t="shared" si="32"/>
        <v>6664.77</v>
      </c>
      <c r="M168" s="5">
        <f>SUBTOTAL(9,M169,M171)</f>
        <v>0</v>
      </c>
      <c r="N168" s="5">
        <f>SUBTOTAL(9,N169,N171)</f>
        <v>0</v>
      </c>
      <c r="O168" s="5" t="s">
        <v>24</v>
      </c>
      <c r="P168" s="5" t="s">
        <v>24</v>
      </c>
      <c r="Q168" s="5" t="s">
        <v>24</v>
      </c>
      <c r="R168" s="7"/>
    </row>
    <row r="169" ht="48" spans="1:18">
      <c r="A169" s="6" t="s">
        <v>367</v>
      </c>
      <c r="B169" s="8">
        <f>SUM(B170)</f>
        <v>1</v>
      </c>
      <c r="C169" s="8"/>
      <c r="D169" s="8" t="s">
        <v>368</v>
      </c>
      <c r="E169" s="8"/>
      <c r="F169" s="8"/>
      <c r="G169" s="8"/>
      <c r="H169" s="8"/>
      <c r="I169" s="8">
        <f t="shared" ref="I169:N169" si="33">SUM(I170)</f>
        <v>670</v>
      </c>
      <c r="J169" s="8">
        <f t="shared" si="33"/>
        <v>670</v>
      </c>
      <c r="K169" s="8">
        <f t="shared" si="33"/>
        <v>0</v>
      </c>
      <c r="L169" s="8">
        <f t="shared" si="33"/>
        <v>0</v>
      </c>
      <c r="M169" s="8">
        <f t="shared" si="33"/>
        <v>0</v>
      </c>
      <c r="N169" s="8">
        <f t="shared" si="33"/>
        <v>0</v>
      </c>
      <c r="O169" s="8"/>
      <c r="P169" s="8"/>
      <c r="Q169" s="7"/>
      <c r="R169" s="7"/>
    </row>
    <row r="170" ht="192" spans="1:18">
      <c r="A170" s="6" t="s">
        <v>369</v>
      </c>
      <c r="B170" s="8">
        <v>1</v>
      </c>
      <c r="C170" s="8" t="s">
        <v>28</v>
      </c>
      <c r="D170" s="8" t="s">
        <v>370</v>
      </c>
      <c r="E170" s="8">
        <v>67</v>
      </c>
      <c r="F170" s="8" t="s">
        <v>371</v>
      </c>
      <c r="G170" s="8" t="s">
        <v>372</v>
      </c>
      <c r="H170" s="8">
        <v>2023</v>
      </c>
      <c r="I170" s="18">
        <v>670</v>
      </c>
      <c r="J170" s="18">
        <v>670</v>
      </c>
      <c r="K170" s="18">
        <v>0</v>
      </c>
      <c r="L170" s="18">
        <v>0</v>
      </c>
      <c r="M170" s="18">
        <v>0</v>
      </c>
      <c r="N170" s="18">
        <v>0</v>
      </c>
      <c r="O170" s="8" t="s">
        <v>373</v>
      </c>
      <c r="P170" s="8"/>
      <c r="Q170" s="7" t="s">
        <v>35</v>
      </c>
      <c r="R170" s="7"/>
    </row>
    <row r="171" ht="36" spans="1:18">
      <c r="A171" s="6" t="s">
        <v>374</v>
      </c>
      <c r="B171" s="5">
        <f>SUBTOTAL(9,B172,B183,B197,B198,B199,B200,B201)</f>
        <v>34</v>
      </c>
      <c r="C171" s="8"/>
      <c r="D171" s="5" t="s">
        <v>24</v>
      </c>
      <c r="E171" s="5"/>
      <c r="F171" s="5" t="s">
        <v>24</v>
      </c>
      <c r="G171" s="5" t="s">
        <v>24</v>
      </c>
      <c r="H171" s="5" t="s">
        <v>24</v>
      </c>
      <c r="I171" s="5">
        <f t="shared" ref="I171:N171" si="34">SUBTOTAL(9,I172,I183,I197,I198,I199,I200,I201)</f>
        <v>8589.66</v>
      </c>
      <c r="J171" s="5">
        <f t="shared" si="34"/>
        <v>1924.89</v>
      </c>
      <c r="K171" s="5">
        <f t="shared" si="34"/>
        <v>0</v>
      </c>
      <c r="L171" s="5">
        <f t="shared" si="34"/>
        <v>6664.77</v>
      </c>
      <c r="M171" s="5">
        <f t="shared" si="34"/>
        <v>0</v>
      </c>
      <c r="N171" s="5">
        <f t="shared" si="34"/>
        <v>0</v>
      </c>
      <c r="O171" s="5" t="s">
        <v>24</v>
      </c>
      <c r="P171" s="5" t="s">
        <v>24</v>
      </c>
      <c r="Q171" s="5" t="s">
        <v>24</v>
      </c>
      <c r="R171" s="7"/>
    </row>
    <row r="172" ht="24" spans="1:18">
      <c r="A172" s="27" t="s">
        <v>375</v>
      </c>
      <c r="B172" s="8">
        <f>SUM(B173:B182)</f>
        <v>10</v>
      </c>
      <c r="C172" s="8" t="s">
        <v>28</v>
      </c>
      <c r="D172" s="8" t="s">
        <v>74</v>
      </c>
      <c r="E172" s="8"/>
      <c r="F172" s="28"/>
      <c r="G172" s="8"/>
      <c r="H172" s="8"/>
      <c r="I172" s="8">
        <f>SUM(I173:I182)</f>
        <v>6664.77</v>
      </c>
      <c r="J172" s="24"/>
      <c r="K172" s="24"/>
      <c r="L172" s="8">
        <f>SUM(L173:L182)</f>
        <v>6664.77</v>
      </c>
      <c r="M172" s="24"/>
      <c r="N172" s="24"/>
      <c r="O172" s="8"/>
      <c r="P172" s="8"/>
      <c r="Q172" s="7"/>
      <c r="R172" s="7"/>
    </row>
    <row r="173" ht="60" spans="1:18">
      <c r="A173" s="27" t="s">
        <v>376</v>
      </c>
      <c r="B173" s="8">
        <v>1</v>
      </c>
      <c r="C173" s="8" t="s">
        <v>28</v>
      </c>
      <c r="D173" s="8" t="s">
        <v>74</v>
      </c>
      <c r="E173" s="8">
        <v>12.784</v>
      </c>
      <c r="F173" s="7" t="s">
        <v>377</v>
      </c>
      <c r="G173" s="8" t="s">
        <v>67</v>
      </c>
      <c r="H173" s="8">
        <v>2023</v>
      </c>
      <c r="I173" s="8">
        <v>383.52</v>
      </c>
      <c r="J173" s="8" t="s">
        <v>24</v>
      </c>
      <c r="K173" s="8"/>
      <c r="L173" s="8">
        <v>383.52</v>
      </c>
      <c r="M173" s="8"/>
      <c r="N173" s="8"/>
      <c r="O173" s="8" t="s">
        <v>378</v>
      </c>
      <c r="P173" s="8" t="s">
        <v>34</v>
      </c>
      <c r="Q173" s="7" t="s">
        <v>35</v>
      </c>
      <c r="R173" s="7"/>
    </row>
    <row r="174" ht="60" spans="1:18">
      <c r="A174" s="27" t="s">
        <v>379</v>
      </c>
      <c r="B174" s="8">
        <v>1</v>
      </c>
      <c r="C174" s="8" t="s">
        <v>28</v>
      </c>
      <c r="D174" s="8" t="s">
        <v>74</v>
      </c>
      <c r="E174" s="8">
        <v>49.183</v>
      </c>
      <c r="F174" s="7" t="s">
        <v>380</v>
      </c>
      <c r="G174" s="8" t="s">
        <v>58</v>
      </c>
      <c r="H174" s="8">
        <v>2023</v>
      </c>
      <c r="I174" s="8">
        <v>1475.49</v>
      </c>
      <c r="J174" s="8" t="s">
        <v>24</v>
      </c>
      <c r="K174" s="8"/>
      <c r="L174" s="8">
        <v>1475.49</v>
      </c>
      <c r="M174" s="8"/>
      <c r="N174" s="8"/>
      <c r="O174" s="8" t="s">
        <v>378</v>
      </c>
      <c r="P174" s="8" t="s">
        <v>34</v>
      </c>
      <c r="Q174" s="7" t="s">
        <v>35</v>
      </c>
      <c r="R174" s="7"/>
    </row>
    <row r="175" ht="60" spans="1:18">
      <c r="A175" s="27" t="s">
        <v>381</v>
      </c>
      <c r="B175" s="8">
        <v>1</v>
      </c>
      <c r="C175" s="8" t="s">
        <v>28</v>
      </c>
      <c r="D175" s="8" t="s">
        <v>74</v>
      </c>
      <c r="E175" s="8">
        <v>30.515</v>
      </c>
      <c r="F175" s="7" t="s">
        <v>382</v>
      </c>
      <c r="G175" s="8" t="s">
        <v>110</v>
      </c>
      <c r="H175" s="8">
        <v>2023</v>
      </c>
      <c r="I175" s="8">
        <v>915.45</v>
      </c>
      <c r="J175" s="8" t="s">
        <v>24</v>
      </c>
      <c r="K175" s="8"/>
      <c r="L175" s="8">
        <v>915.45</v>
      </c>
      <c r="M175" s="8"/>
      <c r="N175" s="8"/>
      <c r="O175" s="8" t="s">
        <v>378</v>
      </c>
      <c r="P175" s="8" t="s">
        <v>34</v>
      </c>
      <c r="Q175" s="7" t="s">
        <v>35</v>
      </c>
      <c r="R175" s="7"/>
    </row>
    <row r="176" ht="60" spans="1:18">
      <c r="A176" s="27" t="s">
        <v>383</v>
      </c>
      <c r="B176" s="8">
        <v>1</v>
      </c>
      <c r="C176" s="8" t="s">
        <v>28</v>
      </c>
      <c r="D176" s="8" t="s">
        <v>74</v>
      </c>
      <c r="E176" s="8">
        <v>20.092</v>
      </c>
      <c r="F176" s="7" t="s">
        <v>384</v>
      </c>
      <c r="G176" s="8" t="s">
        <v>117</v>
      </c>
      <c r="H176" s="8">
        <v>2023</v>
      </c>
      <c r="I176" s="8">
        <v>602.76</v>
      </c>
      <c r="J176" s="8" t="s">
        <v>24</v>
      </c>
      <c r="K176" s="8"/>
      <c r="L176" s="8">
        <v>602.76</v>
      </c>
      <c r="M176" s="8"/>
      <c r="N176" s="8"/>
      <c r="O176" s="8" t="s">
        <v>378</v>
      </c>
      <c r="P176" s="8" t="s">
        <v>34</v>
      </c>
      <c r="Q176" s="7" t="s">
        <v>35</v>
      </c>
      <c r="R176" s="7"/>
    </row>
    <row r="177" ht="60" spans="1:18">
      <c r="A177" s="27" t="s">
        <v>385</v>
      </c>
      <c r="B177" s="8">
        <v>1</v>
      </c>
      <c r="C177" s="8" t="s">
        <v>28</v>
      </c>
      <c r="D177" s="8" t="s">
        <v>74</v>
      </c>
      <c r="E177" s="8">
        <v>11.167</v>
      </c>
      <c r="F177" s="7" t="s">
        <v>386</v>
      </c>
      <c r="G177" s="8" t="s">
        <v>102</v>
      </c>
      <c r="H177" s="8">
        <v>2023</v>
      </c>
      <c r="I177" s="8">
        <v>335.01</v>
      </c>
      <c r="J177" s="8" t="s">
        <v>24</v>
      </c>
      <c r="K177" s="8"/>
      <c r="L177" s="8">
        <v>335.01</v>
      </c>
      <c r="M177" s="8"/>
      <c r="N177" s="8"/>
      <c r="O177" s="8" t="s">
        <v>378</v>
      </c>
      <c r="P177" s="8" t="s">
        <v>34</v>
      </c>
      <c r="Q177" s="7" t="s">
        <v>35</v>
      </c>
      <c r="R177" s="7"/>
    </row>
    <row r="178" ht="60" spans="1:18">
      <c r="A178" s="27" t="s">
        <v>387</v>
      </c>
      <c r="B178" s="8">
        <v>1</v>
      </c>
      <c r="C178" s="8" t="s">
        <v>28</v>
      </c>
      <c r="D178" s="8" t="s">
        <v>74</v>
      </c>
      <c r="E178" s="8">
        <v>18.475</v>
      </c>
      <c r="F178" s="7" t="s">
        <v>388</v>
      </c>
      <c r="G178" s="8" t="s">
        <v>209</v>
      </c>
      <c r="H178" s="8">
        <v>2023</v>
      </c>
      <c r="I178" s="8">
        <v>554.25</v>
      </c>
      <c r="J178" s="8" t="s">
        <v>24</v>
      </c>
      <c r="K178" s="8"/>
      <c r="L178" s="8">
        <v>554.25</v>
      </c>
      <c r="M178" s="8"/>
      <c r="N178" s="8"/>
      <c r="O178" s="8" t="s">
        <v>378</v>
      </c>
      <c r="P178" s="8" t="s">
        <v>34</v>
      </c>
      <c r="Q178" s="7" t="s">
        <v>35</v>
      </c>
      <c r="R178" s="7"/>
    </row>
    <row r="179" ht="60" spans="1:18">
      <c r="A179" s="27" t="s">
        <v>389</v>
      </c>
      <c r="B179" s="8">
        <v>1</v>
      </c>
      <c r="C179" s="8" t="s">
        <v>28</v>
      </c>
      <c r="D179" s="8" t="s">
        <v>74</v>
      </c>
      <c r="E179" s="8">
        <v>10.157</v>
      </c>
      <c r="F179" s="7" t="s">
        <v>390</v>
      </c>
      <c r="G179" s="8" t="s">
        <v>80</v>
      </c>
      <c r="H179" s="8">
        <v>2023</v>
      </c>
      <c r="I179" s="8">
        <v>304.71</v>
      </c>
      <c r="J179" s="8" t="s">
        <v>24</v>
      </c>
      <c r="K179" s="8"/>
      <c r="L179" s="8">
        <v>304.71</v>
      </c>
      <c r="M179" s="8"/>
      <c r="N179" s="8"/>
      <c r="O179" s="8" t="s">
        <v>378</v>
      </c>
      <c r="P179" s="8" t="s">
        <v>34</v>
      </c>
      <c r="Q179" s="7" t="s">
        <v>35</v>
      </c>
      <c r="R179" s="7"/>
    </row>
    <row r="180" ht="60" spans="1:18">
      <c r="A180" s="27" t="s">
        <v>391</v>
      </c>
      <c r="B180" s="8">
        <v>1</v>
      </c>
      <c r="C180" s="8" t="s">
        <v>28</v>
      </c>
      <c r="D180" s="8" t="s">
        <v>74</v>
      </c>
      <c r="E180" s="8">
        <v>29.579</v>
      </c>
      <c r="F180" s="7" t="s">
        <v>392</v>
      </c>
      <c r="G180" s="8" t="s">
        <v>127</v>
      </c>
      <c r="H180" s="8">
        <v>2023</v>
      </c>
      <c r="I180" s="8">
        <v>887.37</v>
      </c>
      <c r="J180" s="8" t="s">
        <v>24</v>
      </c>
      <c r="K180" s="8"/>
      <c r="L180" s="8">
        <v>887.37</v>
      </c>
      <c r="M180" s="8"/>
      <c r="N180" s="8"/>
      <c r="O180" s="8" t="s">
        <v>378</v>
      </c>
      <c r="P180" s="8" t="s">
        <v>34</v>
      </c>
      <c r="Q180" s="7" t="s">
        <v>35</v>
      </c>
      <c r="R180" s="7"/>
    </row>
    <row r="181" ht="60" spans="1:18">
      <c r="A181" s="27" t="s">
        <v>393</v>
      </c>
      <c r="B181" s="8">
        <v>1</v>
      </c>
      <c r="C181" s="8" t="s">
        <v>28</v>
      </c>
      <c r="D181" s="8" t="s">
        <v>74</v>
      </c>
      <c r="E181" s="8">
        <v>26.876</v>
      </c>
      <c r="F181" s="7" t="s">
        <v>394</v>
      </c>
      <c r="G181" s="8" t="s">
        <v>56</v>
      </c>
      <c r="H181" s="8">
        <v>2023</v>
      </c>
      <c r="I181" s="8">
        <v>806.28</v>
      </c>
      <c r="J181" s="8" t="s">
        <v>24</v>
      </c>
      <c r="K181" s="8"/>
      <c r="L181" s="8">
        <v>806.28</v>
      </c>
      <c r="M181" s="8"/>
      <c r="N181" s="8"/>
      <c r="O181" s="8" t="s">
        <v>378</v>
      </c>
      <c r="P181" s="8" t="s">
        <v>34</v>
      </c>
      <c r="Q181" s="7" t="s">
        <v>35</v>
      </c>
      <c r="R181" s="7"/>
    </row>
    <row r="182" ht="60" spans="1:18">
      <c r="A182" s="27" t="s">
        <v>395</v>
      </c>
      <c r="B182" s="8">
        <v>1</v>
      </c>
      <c r="C182" s="8" t="s">
        <v>28</v>
      </c>
      <c r="D182" s="8" t="s">
        <v>74</v>
      </c>
      <c r="E182" s="8">
        <v>13.331</v>
      </c>
      <c r="F182" s="7" t="s">
        <v>396</v>
      </c>
      <c r="G182" s="8" t="s">
        <v>203</v>
      </c>
      <c r="H182" s="8">
        <v>2023</v>
      </c>
      <c r="I182" s="8">
        <v>399.93</v>
      </c>
      <c r="J182" s="8" t="s">
        <v>24</v>
      </c>
      <c r="K182" s="8"/>
      <c r="L182" s="8">
        <v>399.93</v>
      </c>
      <c r="M182" s="8"/>
      <c r="N182" s="8"/>
      <c r="O182" s="8" t="s">
        <v>378</v>
      </c>
      <c r="P182" s="8" t="s">
        <v>34</v>
      </c>
      <c r="Q182" s="7" t="s">
        <v>35</v>
      </c>
      <c r="R182" s="7"/>
    </row>
    <row r="183" ht="24" spans="1:18">
      <c r="A183" s="27" t="s">
        <v>397</v>
      </c>
      <c r="B183" s="8">
        <f>SUM(B184:B196)</f>
        <v>13</v>
      </c>
      <c r="C183" s="8" t="s">
        <v>28</v>
      </c>
      <c r="D183" s="8" t="s">
        <v>398</v>
      </c>
      <c r="E183" s="8"/>
      <c r="F183" s="8"/>
      <c r="G183" s="8"/>
      <c r="H183" s="8"/>
      <c r="I183" s="8">
        <f t="shared" ref="I183:N183" si="35">SUM(I184:I196)</f>
        <v>909.69</v>
      </c>
      <c r="J183" s="8">
        <f t="shared" si="35"/>
        <v>909.69</v>
      </c>
      <c r="K183" s="8">
        <f t="shared" si="35"/>
        <v>0</v>
      </c>
      <c r="L183" s="8">
        <f t="shared" si="35"/>
        <v>0</v>
      </c>
      <c r="M183" s="8">
        <f t="shared" si="35"/>
        <v>0</v>
      </c>
      <c r="N183" s="8">
        <f t="shared" si="35"/>
        <v>0</v>
      </c>
      <c r="O183" s="8"/>
      <c r="P183" s="8"/>
      <c r="Q183" s="7"/>
      <c r="R183" s="7"/>
    </row>
    <row r="184" ht="60" spans="1:18">
      <c r="A184" s="27" t="s">
        <v>399</v>
      </c>
      <c r="B184" s="8">
        <v>1</v>
      </c>
      <c r="C184" s="8" t="s">
        <v>107</v>
      </c>
      <c r="D184" s="8" t="s">
        <v>400</v>
      </c>
      <c r="E184" s="8">
        <v>5</v>
      </c>
      <c r="F184" s="7" t="s">
        <v>401</v>
      </c>
      <c r="G184" s="8" t="s">
        <v>110</v>
      </c>
      <c r="H184" s="8">
        <v>2023</v>
      </c>
      <c r="I184" s="8">
        <v>126</v>
      </c>
      <c r="J184" s="8">
        <v>126</v>
      </c>
      <c r="K184" s="8"/>
      <c r="L184" s="8"/>
      <c r="M184" s="8"/>
      <c r="N184" s="8"/>
      <c r="O184" s="8" t="s">
        <v>402</v>
      </c>
      <c r="P184" s="8" t="s">
        <v>34</v>
      </c>
      <c r="Q184" s="7" t="s">
        <v>35</v>
      </c>
      <c r="R184" s="7"/>
    </row>
    <row r="185" ht="72" spans="1:18">
      <c r="A185" s="27" t="s">
        <v>403</v>
      </c>
      <c r="B185" s="8">
        <v>1</v>
      </c>
      <c r="C185" s="8" t="s">
        <v>28</v>
      </c>
      <c r="D185" s="8" t="s">
        <v>400</v>
      </c>
      <c r="E185" s="8">
        <v>1</v>
      </c>
      <c r="F185" s="7" t="s">
        <v>404</v>
      </c>
      <c r="G185" s="8" t="s">
        <v>56</v>
      </c>
      <c r="H185" s="8">
        <v>2023</v>
      </c>
      <c r="I185" s="8">
        <v>100.84</v>
      </c>
      <c r="J185" s="8">
        <v>100.84</v>
      </c>
      <c r="K185" s="8"/>
      <c r="L185" s="8"/>
      <c r="M185" s="8"/>
      <c r="N185" s="8"/>
      <c r="O185" s="8" t="s">
        <v>402</v>
      </c>
      <c r="P185" s="8" t="s">
        <v>34</v>
      </c>
      <c r="Q185" s="7" t="s">
        <v>35</v>
      </c>
      <c r="R185" s="7"/>
    </row>
    <row r="186" ht="120" spans="1:18">
      <c r="A186" s="27" t="s">
        <v>405</v>
      </c>
      <c r="B186" s="8">
        <v>1</v>
      </c>
      <c r="C186" s="8" t="s">
        <v>28</v>
      </c>
      <c r="D186" s="8" t="s">
        <v>400</v>
      </c>
      <c r="E186" s="8">
        <v>1</v>
      </c>
      <c r="F186" s="7" t="s">
        <v>406</v>
      </c>
      <c r="G186" s="8" t="s">
        <v>58</v>
      </c>
      <c r="H186" s="8">
        <v>2023</v>
      </c>
      <c r="I186" s="8">
        <v>145</v>
      </c>
      <c r="J186" s="8">
        <v>145</v>
      </c>
      <c r="K186" s="8"/>
      <c r="L186" s="8"/>
      <c r="M186" s="8"/>
      <c r="N186" s="8"/>
      <c r="O186" s="8" t="s">
        <v>402</v>
      </c>
      <c r="P186" s="8" t="s">
        <v>34</v>
      </c>
      <c r="Q186" s="7" t="s">
        <v>35</v>
      </c>
      <c r="R186" s="7"/>
    </row>
    <row r="187" ht="72" spans="1:18">
      <c r="A187" s="27" t="s">
        <v>407</v>
      </c>
      <c r="B187" s="8">
        <v>1</v>
      </c>
      <c r="C187" s="8" t="s">
        <v>28</v>
      </c>
      <c r="D187" s="8" t="s">
        <v>400</v>
      </c>
      <c r="E187" s="8">
        <v>4</v>
      </c>
      <c r="F187" s="7" t="s">
        <v>408</v>
      </c>
      <c r="G187" s="8" t="s">
        <v>117</v>
      </c>
      <c r="H187" s="8">
        <v>2023</v>
      </c>
      <c r="I187" s="8">
        <v>121</v>
      </c>
      <c r="J187" s="8">
        <v>121</v>
      </c>
      <c r="K187" s="8"/>
      <c r="L187" s="8"/>
      <c r="M187" s="8"/>
      <c r="N187" s="8"/>
      <c r="O187" s="8" t="s">
        <v>402</v>
      </c>
      <c r="P187" s="8" t="s">
        <v>34</v>
      </c>
      <c r="Q187" s="7" t="s">
        <v>35</v>
      </c>
      <c r="R187" s="7"/>
    </row>
    <row r="188" ht="48" spans="1:18">
      <c r="A188" s="27" t="s">
        <v>409</v>
      </c>
      <c r="B188" s="8">
        <v>1</v>
      </c>
      <c r="C188" s="8" t="s">
        <v>28</v>
      </c>
      <c r="D188" s="8" t="s">
        <v>400</v>
      </c>
      <c r="E188" s="8">
        <v>1</v>
      </c>
      <c r="F188" s="7" t="s">
        <v>410</v>
      </c>
      <c r="G188" s="8" t="s">
        <v>110</v>
      </c>
      <c r="H188" s="8">
        <v>2023</v>
      </c>
      <c r="I188" s="8">
        <v>55</v>
      </c>
      <c r="J188" s="8">
        <v>55</v>
      </c>
      <c r="K188" s="8"/>
      <c r="L188" s="8"/>
      <c r="M188" s="8"/>
      <c r="N188" s="8"/>
      <c r="O188" s="8" t="s">
        <v>402</v>
      </c>
      <c r="P188" s="8" t="s">
        <v>34</v>
      </c>
      <c r="Q188" s="7" t="s">
        <v>35</v>
      </c>
      <c r="R188" s="7"/>
    </row>
    <row r="189" ht="60" spans="1:18">
      <c r="A189" s="27" t="s">
        <v>411</v>
      </c>
      <c r="B189" s="8">
        <v>1</v>
      </c>
      <c r="C189" s="8" t="s">
        <v>28</v>
      </c>
      <c r="D189" s="8" t="s">
        <v>400</v>
      </c>
      <c r="E189" s="8">
        <v>1</v>
      </c>
      <c r="F189" s="7" t="s">
        <v>412</v>
      </c>
      <c r="G189" s="8" t="s">
        <v>209</v>
      </c>
      <c r="H189" s="8">
        <v>2023</v>
      </c>
      <c r="I189" s="8">
        <v>20</v>
      </c>
      <c r="J189" s="8">
        <v>20</v>
      </c>
      <c r="K189" s="8"/>
      <c r="L189" s="8"/>
      <c r="M189" s="8"/>
      <c r="N189" s="8"/>
      <c r="O189" s="8" t="s">
        <v>402</v>
      </c>
      <c r="P189" s="8" t="s">
        <v>34</v>
      </c>
      <c r="Q189" s="7" t="s">
        <v>35</v>
      </c>
      <c r="R189" s="7"/>
    </row>
    <row r="190" ht="60" spans="1:18">
      <c r="A190" s="27" t="s">
        <v>413</v>
      </c>
      <c r="B190" s="8">
        <v>1</v>
      </c>
      <c r="C190" s="8" t="s">
        <v>107</v>
      </c>
      <c r="D190" s="8" t="s">
        <v>400</v>
      </c>
      <c r="E190" s="8">
        <v>1</v>
      </c>
      <c r="F190" s="7" t="s">
        <v>414</v>
      </c>
      <c r="G190" s="8" t="s">
        <v>56</v>
      </c>
      <c r="H190" s="8">
        <v>2023</v>
      </c>
      <c r="I190" s="8">
        <v>55</v>
      </c>
      <c r="J190" s="8">
        <v>55</v>
      </c>
      <c r="K190" s="8"/>
      <c r="L190" s="8"/>
      <c r="M190" s="8"/>
      <c r="N190" s="8"/>
      <c r="O190" s="8" t="s">
        <v>402</v>
      </c>
      <c r="P190" s="8" t="s">
        <v>34</v>
      </c>
      <c r="Q190" s="7" t="s">
        <v>35</v>
      </c>
      <c r="R190" s="7"/>
    </row>
    <row r="191" ht="60" spans="1:18">
      <c r="A191" s="27" t="s">
        <v>415</v>
      </c>
      <c r="B191" s="8">
        <v>1</v>
      </c>
      <c r="C191" s="8" t="s">
        <v>28</v>
      </c>
      <c r="D191" s="8" t="s">
        <v>416</v>
      </c>
      <c r="E191" s="8">
        <v>2</v>
      </c>
      <c r="F191" s="7" t="s">
        <v>417</v>
      </c>
      <c r="G191" s="8" t="s">
        <v>67</v>
      </c>
      <c r="H191" s="8">
        <v>2023</v>
      </c>
      <c r="I191" s="8">
        <v>24.5</v>
      </c>
      <c r="J191" s="8">
        <v>24.5</v>
      </c>
      <c r="K191" s="8"/>
      <c r="L191" s="8"/>
      <c r="M191" s="8"/>
      <c r="N191" s="8"/>
      <c r="O191" s="8" t="s">
        <v>402</v>
      </c>
      <c r="P191" s="8" t="s">
        <v>34</v>
      </c>
      <c r="Q191" s="7" t="s">
        <v>35</v>
      </c>
      <c r="R191" s="7"/>
    </row>
    <row r="192" ht="84" spans="1:18">
      <c r="A192" s="27" t="s">
        <v>418</v>
      </c>
      <c r="B192" s="8">
        <v>1</v>
      </c>
      <c r="C192" s="8" t="s">
        <v>28</v>
      </c>
      <c r="D192" s="8" t="s">
        <v>400</v>
      </c>
      <c r="E192" s="8">
        <v>3</v>
      </c>
      <c r="F192" s="7" t="s">
        <v>419</v>
      </c>
      <c r="G192" s="8" t="s">
        <v>58</v>
      </c>
      <c r="H192" s="8">
        <v>2023</v>
      </c>
      <c r="I192" s="8">
        <v>78</v>
      </c>
      <c r="J192" s="8">
        <v>78</v>
      </c>
      <c r="K192" s="8"/>
      <c r="L192" s="8"/>
      <c r="M192" s="8"/>
      <c r="N192" s="8"/>
      <c r="O192" s="8" t="s">
        <v>402</v>
      </c>
      <c r="P192" s="8" t="s">
        <v>34</v>
      </c>
      <c r="Q192" s="7" t="s">
        <v>35</v>
      </c>
      <c r="R192" s="7"/>
    </row>
    <row r="193" ht="60" spans="1:18">
      <c r="A193" s="27" t="s">
        <v>420</v>
      </c>
      <c r="B193" s="8">
        <v>1</v>
      </c>
      <c r="C193" s="8" t="s">
        <v>28</v>
      </c>
      <c r="D193" s="8" t="s">
        <v>400</v>
      </c>
      <c r="E193" s="8">
        <v>2</v>
      </c>
      <c r="F193" s="7" t="s">
        <v>421</v>
      </c>
      <c r="G193" s="8" t="s">
        <v>58</v>
      </c>
      <c r="H193" s="8">
        <v>2023</v>
      </c>
      <c r="I193" s="8">
        <v>60</v>
      </c>
      <c r="J193" s="8">
        <v>60</v>
      </c>
      <c r="K193" s="8"/>
      <c r="L193" s="8"/>
      <c r="M193" s="8"/>
      <c r="N193" s="8"/>
      <c r="O193" s="8" t="s">
        <v>402</v>
      </c>
      <c r="P193" s="8" t="s">
        <v>34</v>
      </c>
      <c r="Q193" s="7" t="s">
        <v>35</v>
      </c>
      <c r="R193" s="7"/>
    </row>
    <row r="194" ht="48" spans="1:18">
      <c r="A194" s="27" t="s">
        <v>422</v>
      </c>
      <c r="B194" s="8">
        <v>1</v>
      </c>
      <c r="C194" s="8" t="s">
        <v>28</v>
      </c>
      <c r="D194" s="8" t="s">
        <v>400</v>
      </c>
      <c r="E194" s="8">
        <v>1</v>
      </c>
      <c r="F194" s="7" t="s">
        <v>423</v>
      </c>
      <c r="G194" s="8" t="s">
        <v>127</v>
      </c>
      <c r="H194" s="8">
        <v>2023</v>
      </c>
      <c r="I194" s="8">
        <v>20</v>
      </c>
      <c r="J194" s="8">
        <v>20</v>
      </c>
      <c r="K194" s="8"/>
      <c r="L194" s="8"/>
      <c r="M194" s="8"/>
      <c r="N194" s="8"/>
      <c r="O194" s="8" t="s">
        <v>402</v>
      </c>
      <c r="P194" s="8" t="s">
        <v>34</v>
      </c>
      <c r="Q194" s="7" t="s">
        <v>35</v>
      </c>
      <c r="R194" s="7"/>
    </row>
    <row r="195" ht="60" spans="1:18">
      <c r="A195" s="27" t="s">
        <v>424</v>
      </c>
      <c r="B195" s="8">
        <v>1</v>
      </c>
      <c r="C195" s="8" t="s">
        <v>28</v>
      </c>
      <c r="D195" s="8" t="s">
        <v>400</v>
      </c>
      <c r="E195" s="8">
        <v>1</v>
      </c>
      <c r="F195" s="7" t="s">
        <v>425</v>
      </c>
      <c r="G195" s="8" t="s">
        <v>117</v>
      </c>
      <c r="H195" s="8">
        <v>2023</v>
      </c>
      <c r="I195" s="8">
        <v>47</v>
      </c>
      <c r="J195" s="8">
        <v>47</v>
      </c>
      <c r="K195" s="8"/>
      <c r="L195" s="8"/>
      <c r="M195" s="8"/>
      <c r="N195" s="8"/>
      <c r="O195" s="8" t="s">
        <v>402</v>
      </c>
      <c r="P195" s="8" t="s">
        <v>34</v>
      </c>
      <c r="Q195" s="7" t="s">
        <v>35</v>
      </c>
      <c r="R195" s="7"/>
    </row>
    <row r="196" ht="84" spans="1:18">
      <c r="A196" s="27" t="s">
        <v>426</v>
      </c>
      <c r="B196" s="8">
        <v>1</v>
      </c>
      <c r="C196" s="8" t="s">
        <v>28</v>
      </c>
      <c r="D196" s="8" t="s">
        <v>400</v>
      </c>
      <c r="E196" s="8">
        <v>3</v>
      </c>
      <c r="F196" s="7" t="s">
        <v>427</v>
      </c>
      <c r="G196" s="8" t="s">
        <v>102</v>
      </c>
      <c r="H196" s="8">
        <v>2023</v>
      </c>
      <c r="I196" s="8">
        <v>57.35</v>
      </c>
      <c r="J196" s="8">
        <v>57.35</v>
      </c>
      <c r="K196" s="8"/>
      <c r="L196" s="8"/>
      <c r="M196" s="8"/>
      <c r="N196" s="8"/>
      <c r="O196" s="8" t="s">
        <v>402</v>
      </c>
      <c r="P196" s="8" t="s">
        <v>34</v>
      </c>
      <c r="Q196" s="7" t="s">
        <v>35</v>
      </c>
      <c r="R196" s="7"/>
    </row>
    <row r="197" ht="24" spans="1:18">
      <c r="A197" s="27" t="s">
        <v>428</v>
      </c>
      <c r="B197" s="8"/>
      <c r="C197" s="8"/>
      <c r="D197" s="8" t="s">
        <v>368</v>
      </c>
      <c r="E197" s="8"/>
      <c r="F197" s="5" t="s">
        <v>24</v>
      </c>
      <c r="G197" s="5" t="s">
        <v>24</v>
      </c>
      <c r="H197" s="5" t="s">
        <v>24</v>
      </c>
      <c r="I197" s="24">
        <f t="shared" ref="I197:I199" si="36">J197+K197+N197</f>
        <v>0</v>
      </c>
      <c r="J197" s="24"/>
      <c r="K197" s="24"/>
      <c r="L197" s="24"/>
      <c r="M197" s="24"/>
      <c r="N197" s="24"/>
      <c r="O197" s="5" t="s">
        <v>24</v>
      </c>
      <c r="P197" s="5" t="s">
        <v>24</v>
      </c>
      <c r="Q197" s="5" t="s">
        <v>24</v>
      </c>
      <c r="R197" s="7"/>
    </row>
    <row r="198" ht="24" spans="1:18">
      <c r="A198" s="27" t="s">
        <v>429</v>
      </c>
      <c r="B198" s="8"/>
      <c r="C198" s="8"/>
      <c r="D198" s="8" t="s">
        <v>368</v>
      </c>
      <c r="E198" s="8"/>
      <c r="F198" s="5" t="s">
        <v>24</v>
      </c>
      <c r="G198" s="5" t="s">
        <v>24</v>
      </c>
      <c r="H198" s="5" t="s">
        <v>24</v>
      </c>
      <c r="I198" s="24">
        <f t="shared" si="36"/>
        <v>0</v>
      </c>
      <c r="J198" s="24"/>
      <c r="K198" s="24"/>
      <c r="L198" s="24"/>
      <c r="M198" s="24"/>
      <c r="N198" s="24"/>
      <c r="O198" s="5" t="s">
        <v>24</v>
      </c>
      <c r="P198" s="5" t="s">
        <v>24</v>
      </c>
      <c r="Q198" s="5" t="s">
        <v>24</v>
      </c>
      <c r="R198" s="7"/>
    </row>
    <row r="199" ht="36" spans="1:18">
      <c r="A199" s="29" t="s">
        <v>430</v>
      </c>
      <c r="B199" s="8"/>
      <c r="C199" s="8"/>
      <c r="D199" s="8" t="s">
        <v>92</v>
      </c>
      <c r="E199" s="8"/>
      <c r="F199" s="5" t="s">
        <v>24</v>
      </c>
      <c r="G199" s="5" t="s">
        <v>24</v>
      </c>
      <c r="H199" s="5" t="s">
        <v>24</v>
      </c>
      <c r="I199" s="24">
        <f t="shared" si="36"/>
        <v>0</v>
      </c>
      <c r="J199" s="24"/>
      <c r="K199" s="24">
        <v>0</v>
      </c>
      <c r="L199" s="24"/>
      <c r="M199" s="24"/>
      <c r="N199" s="24"/>
      <c r="O199" s="8" t="s">
        <v>24</v>
      </c>
      <c r="P199" s="8" t="s">
        <v>24</v>
      </c>
      <c r="Q199" s="8" t="s">
        <v>24</v>
      </c>
      <c r="R199" s="7"/>
    </row>
    <row r="200" ht="48" spans="1:18">
      <c r="A200" s="29" t="s">
        <v>431</v>
      </c>
      <c r="B200" s="8">
        <v>0</v>
      </c>
      <c r="C200" s="8"/>
      <c r="D200" s="8" t="s">
        <v>24</v>
      </c>
      <c r="E200" s="8" t="s">
        <v>24</v>
      </c>
      <c r="F200" s="5" t="s">
        <v>24</v>
      </c>
      <c r="G200" s="5" t="s">
        <v>24</v>
      </c>
      <c r="H200" s="5" t="s">
        <v>24</v>
      </c>
      <c r="I200" s="24"/>
      <c r="J200" s="24"/>
      <c r="K200" s="24" t="s">
        <v>24</v>
      </c>
      <c r="L200" s="24" t="s">
        <v>24</v>
      </c>
      <c r="M200" s="24" t="s">
        <v>24</v>
      </c>
      <c r="N200" s="24" t="s">
        <v>24</v>
      </c>
      <c r="O200" s="8" t="s">
        <v>24</v>
      </c>
      <c r="P200" s="8" t="s">
        <v>24</v>
      </c>
      <c r="Q200" s="8" t="s">
        <v>24</v>
      </c>
      <c r="R200" s="7"/>
    </row>
    <row r="201" spans="1:18">
      <c r="A201" s="29" t="s">
        <v>432</v>
      </c>
      <c r="B201" s="8">
        <f>SUM(B202:B212)</f>
        <v>11</v>
      </c>
      <c r="C201" s="8" t="s">
        <v>28</v>
      </c>
      <c r="D201" s="8" t="s">
        <v>92</v>
      </c>
      <c r="E201" s="8"/>
      <c r="F201" s="8"/>
      <c r="G201" s="8"/>
      <c r="H201" s="8"/>
      <c r="I201" s="8">
        <f>SUM(I202:I212)</f>
        <v>1015.2</v>
      </c>
      <c r="J201" s="8">
        <f>SUM(J202:J212)</f>
        <v>1015.2</v>
      </c>
      <c r="K201" s="24"/>
      <c r="L201" s="24"/>
      <c r="M201" s="24"/>
      <c r="N201" s="24"/>
      <c r="O201" s="8"/>
      <c r="P201" s="8"/>
      <c r="Q201" s="7"/>
      <c r="R201" s="7"/>
    </row>
    <row r="202" ht="72" spans="1:18">
      <c r="A202" s="29" t="s">
        <v>433</v>
      </c>
      <c r="B202" s="8">
        <v>1</v>
      </c>
      <c r="C202" s="8" t="s">
        <v>28</v>
      </c>
      <c r="D202" s="8" t="s">
        <v>92</v>
      </c>
      <c r="E202" s="8">
        <v>1</v>
      </c>
      <c r="F202" s="7" t="s">
        <v>434</v>
      </c>
      <c r="G202" s="8" t="s">
        <v>67</v>
      </c>
      <c r="H202" s="8">
        <v>2023</v>
      </c>
      <c r="I202" s="8">
        <v>60</v>
      </c>
      <c r="J202" s="8">
        <v>60</v>
      </c>
      <c r="K202" s="8"/>
      <c r="L202" s="8"/>
      <c r="M202" s="8"/>
      <c r="N202" s="8"/>
      <c r="O202" s="8" t="s">
        <v>289</v>
      </c>
      <c r="P202" s="8" t="s">
        <v>34</v>
      </c>
      <c r="Q202" s="7" t="s">
        <v>35</v>
      </c>
      <c r="R202" s="7"/>
    </row>
    <row r="203" ht="72" spans="1:18">
      <c r="A203" s="29" t="s">
        <v>435</v>
      </c>
      <c r="B203" s="8">
        <v>1</v>
      </c>
      <c r="C203" s="8" t="s">
        <v>28</v>
      </c>
      <c r="D203" s="8" t="s">
        <v>92</v>
      </c>
      <c r="E203" s="8">
        <v>1</v>
      </c>
      <c r="F203" s="7" t="s">
        <v>434</v>
      </c>
      <c r="G203" s="8" t="s">
        <v>110</v>
      </c>
      <c r="H203" s="8">
        <v>2023</v>
      </c>
      <c r="I203" s="8">
        <v>60</v>
      </c>
      <c r="J203" s="8">
        <v>60</v>
      </c>
      <c r="K203" s="8"/>
      <c r="L203" s="8"/>
      <c r="M203" s="8"/>
      <c r="N203" s="8"/>
      <c r="O203" s="8" t="s">
        <v>289</v>
      </c>
      <c r="P203" s="8" t="s">
        <v>34</v>
      </c>
      <c r="Q203" s="7" t="s">
        <v>35</v>
      </c>
      <c r="R203" s="7"/>
    </row>
    <row r="204" ht="72" spans="1:18">
      <c r="A204" s="29" t="s">
        <v>436</v>
      </c>
      <c r="B204" s="8">
        <v>1</v>
      </c>
      <c r="C204" s="8" t="s">
        <v>28</v>
      </c>
      <c r="D204" s="8" t="s">
        <v>92</v>
      </c>
      <c r="E204" s="8">
        <v>1</v>
      </c>
      <c r="F204" s="7" t="s">
        <v>434</v>
      </c>
      <c r="G204" s="8" t="s">
        <v>58</v>
      </c>
      <c r="H204" s="8">
        <v>2023</v>
      </c>
      <c r="I204" s="8">
        <v>60</v>
      </c>
      <c r="J204" s="8">
        <v>60</v>
      </c>
      <c r="K204" s="8"/>
      <c r="L204" s="8"/>
      <c r="M204" s="8"/>
      <c r="N204" s="8"/>
      <c r="O204" s="8" t="s">
        <v>289</v>
      </c>
      <c r="P204" s="8" t="s">
        <v>34</v>
      </c>
      <c r="Q204" s="7" t="s">
        <v>35</v>
      </c>
      <c r="R204" s="7"/>
    </row>
    <row r="205" ht="72" spans="1:18">
      <c r="A205" s="29" t="s">
        <v>437</v>
      </c>
      <c r="B205" s="8">
        <v>1</v>
      </c>
      <c r="C205" s="8" t="s">
        <v>28</v>
      </c>
      <c r="D205" s="8" t="s">
        <v>92</v>
      </c>
      <c r="E205" s="8">
        <v>1</v>
      </c>
      <c r="F205" s="7" t="s">
        <v>434</v>
      </c>
      <c r="G205" s="8" t="s">
        <v>58</v>
      </c>
      <c r="H205" s="8">
        <v>2023</v>
      </c>
      <c r="I205" s="8">
        <v>60</v>
      </c>
      <c r="J205" s="8">
        <v>60</v>
      </c>
      <c r="K205" s="8"/>
      <c r="L205" s="8"/>
      <c r="M205" s="8"/>
      <c r="N205" s="8"/>
      <c r="O205" s="8" t="s">
        <v>289</v>
      </c>
      <c r="P205" s="8" t="s">
        <v>34</v>
      </c>
      <c r="Q205" s="7" t="s">
        <v>35</v>
      </c>
      <c r="R205" s="7"/>
    </row>
    <row r="206" ht="72" spans="1:18">
      <c r="A206" s="29" t="s">
        <v>438</v>
      </c>
      <c r="B206" s="8">
        <v>1</v>
      </c>
      <c r="C206" s="8" t="s">
        <v>28</v>
      </c>
      <c r="D206" s="8" t="s">
        <v>92</v>
      </c>
      <c r="E206" s="8">
        <v>1</v>
      </c>
      <c r="F206" s="7" t="s">
        <v>434</v>
      </c>
      <c r="G206" s="8" t="s">
        <v>102</v>
      </c>
      <c r="H206" s="8">
        <v>2023</v>
      </c>
      <c r="I206" s="8">
        <v>60</v>
      </c>
      <c r="J206" s="8">
        <v>60</v>
      </c>
      <c r="K206" s="8"/>
      <c r="L206" s="8"/>
      <c r="M206" s="8"/>
      <c r="N206" s="8"/>
      <c r="O206" s="8" t="s">
        <v>289</v>
      </c>
      <c r="P206" s="8" t="s">
        <v>34</v>
      </c>
      <c r="Q206" s="7" t="s">
        <v>35</v>
      </c>
      <c r="R206" s="7"/>
    </row>
    <row r="207" ht="48" spans="1:18">
      <c r="A207" s="29" t="s">
        <v>439</v>
      </c>
      <c r="B207" s="8">
        <v>1</v>
      </c>
      <c r="C207" s="8" t="s">
        <v>28</v>
      </c>
      <c r="D207" s="8" t="s">
        <v>92</v>
      </c>
      <c r="E207" s="8">
        <v>1</v>
      </c>
      <c r="F207" s="7" t="s">
        <v>440</v>
      </c>
      <c r="G207" s="8" t="s">
        <v>80</v>
      </c>
      <c r="H207" s="8">
        <v>2023</v>
      </c>
      <c r="I207" s="8">
        <v>200</v>
      </c>
      <c r="J207" s="8">
        <v>200</v>
      </c>
      <c r="K207" s="8"/>
      <c r="L207" s="8"/>
      <c r="M207" s="8"/>
      <c r="N207" s="8"/>
      <c r="O207" s="8" t="s">
        <v>378</v>
      </c>
      <c r="P207" s="8" t="s">
        <v>46</v>
      </c>
      <c r="Q207" s="7" t="s">
        <v>35</v>
      </c>
      <c r="R207" s="7"/>
    </row>
    <row r="208" ht="108" spans="1:18">
      <c r="A208" s="29" t="s">
        <v>441</v>
      </c>
      <c r="B208" s="8">
        <v>1</v>
      </c>
      <c r="C208" s="8" t="s">
        <v>28</v>
      </c>
      <c r="D208" s="8" t="s">
        <v>92</v>
      </c>
      <c r="E208" s="8">
        <v>1</v>
      </c>
      <c r="F208" s="7" t="s">
        <v>442</v>
      </c>
      <c r="G208" s="8" t="s">
        <v>443</v>
      </c>
      <c r="H208" s="8">
        <v>2023</v>
      </c>
      <c r="I208" s="8">
        <v>95.2</v>
      </c>
      <c r="J208" s="8">
        <v>95.2</v>
      </c>
      <c r="K208" s="8"/>
      <c r="L208" s="8"/>
      <c r="M208" s="8"/>
      <c r="N208" s="8"/>
      <c r="O208" s="8" t="s">
        <v>45</v>
      </c>
      <c r="P208" s="8" t="s">
        <v>46</v>
      </c>
      <c r="Q208" s="7" t="s">
        <v>35</v>
      </c>
      <c r="R208" s="7"/>
    </row>
    <row r="209" ht="132" spans="1:18">
      <c r="A209" s="29" t="s">
        <v>444</v>
      </c>
      <c r="B209" s="8">
        <v>1</v>
      </c>
      <c r="C209" s="8" t="s">
        <v>28</v>
      </c>
      <c r="D209" s="8" t="s">
        <v>92</v>
      </c>
      <c r="E209" s="8">
        <v>1</v>
      </c>
      <c r="F209" s="7" t="s">
        <v>445</v>
      </c>
      <c r="G209" s="8" t="s">
        <v>443</v>
      </c>
      <c r="H209" s="8">
        <v>2023</v>
      </c>
      <c r="I209" s="8">
        <v>30</v>
      </c>
      <c r="J209" s="8">
        <v>30</v>
      </c>
      <c r="K209" s="8"/>
      <c r="L209" s="8"/>
      <c r="M209" s="8"/>
      <c r="N209" s="8"/>
      <c r="O209" s="8" t="s">
        <v>84</v>
      </c>
      <c r="P209" s="8" t="s">
        <v>46</v>
      </c>
      <c r="Q209" s="7" t="s">
        <v>35</v>
      </c>
      <c r="R209" s="7"/>
    </row>
    <row r="210" ht="204" spans="1:18">
      <c r="A210" s="29" t="s">
        <v>446</v>
      </c>
      <c r="B210" s="8">
        <v>1</v>
      </c>
      <c r="C210" s="8" t="s">
        <v>28</v>
      </c>
      <c r="D210" s="8" t="s">
        <v>92</v>
      </c>
      <c r="E210" s="8">
        <v>1</v>
      </c>
      <c r="F210" s="7" t="s">
        <v>447</v>
      </c>
      <c r="G210" s="8" t="s">
        <v>448</v>
      </c>
      <c r="H210" s="8">
        <v>2023</v>
      </c>
      <c r="I210" s="8">
        <v>300</v>
      </c>
      <c r="J210" s="8">
        <v>300</v>
      </c>
      <c r="K210" s="8"/>
      <c r="L210" s="8"/>
      <c r="M210" s="8"/>
      <c r="N210" s="8"/>
      <c r="O210" s="8" t="s">
        <v>402</v>
      </c>
      <c r="P210" s="8" t="s">
        <v>46</v>
      </c>
      <c r="Q210" s="7" t="s">
        <v>35</v>
      </c>
      <c r="R210" s="7"/>
    </row>
    <row r="211" ht="60" spans="1:18">
      <c r="A211" s="29" t="s">
        <v>449</v>
      </c>
      <c r="B211" s="8">
        <v>1</v>
      </c>
      <c r="C211" s="8" t="s">
        <v>28</v>
      </c>
      <c r="D211" s="8" t="s">
        <v>92</v>
      </c>
      <c r="E211" s="8">
        <v>1</v>
      </c>
      <c r="F211" s="7" t="s">
        <v>450</v>
      </c>
      <c r="G211" s="8" t="s">
        <v>306</v>
      </c>
      <c r="H211" s="8">
        <v>2023</v>
      </c>
      <c r="I211" s="8">
        <v>30</v>
      </c>
      <c r="J211" s="8">
        <v>30</v>
      </c>
      <c r="K211" s="8"/>
      <c r="L211" s="8"/>
      <c r="M211" s="8"/>
      <c r="N211" s="8"/>
      <c r="O211" s="8" t="s">
        <v>84</v>
      </c>
      <c r="P211" s="8" t="s">
        <v>46</v>
      </c>
      <c r="Q211" s="7" t="s">
        <v>35</v>
      </c>
      <c r="R211" s="7"/>
    </row>
    <row r="212" ht="72" spans="1:18">
      <c r="A212" s="29" t="s">
        <v>451</v>
      </c>
      <c r="B212" s="8">
        <v>1</v>
      </c>
      <c r="C212" s="8" t="s">
        <v>28</v>
      </c>
      <c r="D212" s="8" t="s">
        <v>92</v>
      </c>
      <c r="E212" s="8">
        <v>1</v>
      </c>
      <c r="F212" s="7" t="s">
        <v>434</v>
      </c>
      <c r="G212" s="8" t="s">
        <v>56</v>
      </c>
      <c r="H212" s="8">
        <v>2023</v>
      </c>
      <c r="I212" s="8">
        <v>60</v>
      </c>
      <c r="J212" s="8">
        <v>60</v>
      </c>
      <c r="K212" s="8"/>
      <c r="L212" s="8"/>
      <c r="M212" s="8"/>
      <c r="N212" s="8"/>
      <c r="O212" s="8" t="s">
        <v>289</v>
      </c>
      <c r="P212" s="8" t="s">
        <v>34</v>
      </c>
      <c r="Q212" s="7" t="s">
        <v>35</v>
      </c>
      <c r="R212" s="7"/>
    </row>
    <row r="213" ht="36" spans="1:18">
      <c r="A213" s="30" t="s">
        <v>452</v>
      </c>
      <c r="B213" s="5">
        <f>SUBTOTAL(9,B214,B216,B220,B221)</f>
        <v>50</v>
      </c>
      <c r="C213" s="5"/>
      <c r="D213" s="5" t="s">
        <v>24</v>
      </c>
      <c r="E213" s="5" t="s">
        <v>24</v>
      </c>
      <c r="F213" s="5" t="s">
        <v>24</v>
      </c>
      <c r="G213" s="5" t="s">
        <v>24</v>
      </c>
      <c r="H213" s="5" t="s">
        <v>24</v>
      </c>
      <c r="I213" s="5">
        <f t="shared" ref="I213:N213" si="37">SUBTOTAL(9,I214,I216,I220,I221)</f>
        <v>7649</v>
      </c>
      <c r="J213" s="5">
        <f t="shared" si="37"/>
        <v>4534</v>
      </c>
      <c r="K213" s="5">
        <f t="shared" si="37"/>
        <v>3115</v>
      </c>
      <c r="L213" s="5">
        <f t="shared" si="37"/>
        <v>0</v>
      </c>
      <c r="M213" s="5">
        <f t="shared" si="37"/>
        <v>0</v>
      </c>
      <c r="N213" s="5">
        <f t="shared" si="37"/>
        <v>0</v>
      </c>
      <c r="O213" s="5" t="s">
        <v>24</v>
      </c>
      <c r="P213" s="5" t="s">
        <v>24</v>
      </c>
      <c r="Q213" s="5" t="s">
        <v>24</v>
      </c>
      <c r="R213" s="7"/>
    </row>
    <row r="214" ht="24" spans="1:18">
      <c r="A214" s="29" t="s">
        <v>453</v>
      </c>
      <c r="B214" s="8">
        <f>SUM(B215)</f>
        <v>2</v>
      </c>
      <c r="C214" s="8" t="s">
        <v>28</v>
      </c>
      <c r="D214" s="8" t="s">
        <v>454</v>
      </c>
      <c r="E214" s="8"/>
      <c r="F214" s="22"/>
      <c r="G214" s="8"/>
      <c r="H214" s="8"/>
      <c r="I214" s="8">
        <f>SUM(I215)</f>
        <v>1015</v>
      </c>
      <c r="J214" s="24"/>
      <c r="K214" s="8">
        <f>SUM(K215)</f>
        <v>1015</v>
      </c>
      <c r="L214" s="24"/>
      <c r="M214" s="24"/>
      <c r="N214" s="24"/>
      <c r="O214" s="8"/>
      <c r="P214" s="8"/>
      <c r="Q214" s="7"/>
      <c r="R214" s="7"/>
    </row>
    <row r="215" ht="36" spans="1:18">
      <c r="A215" s="29" t="s">
        <v>455</v>
      </c>
      <c r="B215" s="8">
        <v>2</v>
      </c>
      <c r="C215" s="8" t="s">
        <v>107</v>
      </c>
      <c r="D215" s="8" t="s">
        <v>456</v>
      </c>
      <c r="E215" s="8">
        <v>4731</v>
      </c>
      <c r="F215" s="9" t="s">
        <v>457</v>
      </c>
      <c r="G215" s="8" t="s">
        <v>458</v>
      </c>
      <c r="H215" s="8">
        <v>2023</v>
      </c>
      <c r="I215" s="8">
        <v>1015</v>
      </c>
      <c r="J215" s="8"/>
      <c r="K215" s="8">
        <v>1015</v>
      </c>
      <c r="L215" s="8"/>
      <c r="M215" s="8"/>
      <c r="N215" s="8"/>
      <c r="O215" s="8" t="s">
        <v>45</v>
      </c>
      <c r="P215" s="8" t="s">
        <v>85</v>
      </c>
      <c r="Q215" s="8" t="s">
        <v>35</v>
      </c>
      <c r="R215" s="7"/>
    </row>
    <row r="216" ht="24" spans="1:18">
      <c r="A216" s="7" t="s">
        <v>459</v>
      </c>
      <c r="B216" s="8">
        <f>SUM(B217:B219)</f>
        <v>3</v>
      </c>
      <c r="C216" s="8" t="s">
        <v>28</v>
      </c>
      <c r="D216" s="8" t="s">
        <v>460</v>
      </c>
      <c r="E216" s="8">
        <f t="shared" ref="E216:K216" si="38">SUM(E217:E219)</f>
        <v>3</v>
      </c>
      <c r="F216" s="9"/>
      <c r="G216" s="11"/>
      <c r="H216" s="8"/>
      <c r="I216" s="8">
        <f t="shared" si="38"/>
        <v>1444</v>
      </c>
      <c r="J216" s="8">
        <f t="shared" si="38"/>
        <v>644</v>
      </c>
      <c r="K216" s="8">
        <f t="shared" si="38"/>
        <v>800</v>
      </c>
      <c r="L216" s="24"/>
      <c r="M216" s="24"/>
      <c r="N216" s="24"/>
      <c r="O216" s="22"/>
      <c r="P216" s="8"/>
      <c r="Q216" s="7"/>
      <c r="R216" s="7"/>
    </row>
    <row r="217" ht="96" spans="1:18">
      <c r="A217" s="7" t="s">
        <v>461</v>
      </c>
      <c r="B217" s="8">
        <v>1</v>
      </c>
      <c r="C217" s="8" t="s">
        <v>28</v>
      </c>
      <c r="D217" s="8" t="s">
        <v>460</v>
      </c>
      <c r="E217" s="8">
        <v>1</v>
      </c>
      <c r="F217" s="7" t="s">
        <v>462</v>
      </c>
      <c r="G217" s="8" t="s">
        <v>110</v>
      </c>
      <c r="H217" s="8">
        <v>2023</v>
      </c>
      <c r="I217" s="8">
        <v>800</v>
      </c>
      <c r="J217" s="8"/>
      <c r="K217" s="8">
        <v>800</v>
      </c>
      <c r="L217" s="8"/>
      <c r="M217" s="8"/>
      <c r="N217" s="8"/>
      <c r="O217" s="8" t="s">
        <v>463</v>
      </c>
      <c r="P217" s="8" t="s">
        <v>46</v>
      </c>
      <c r="Q217" s="7" t="s">
        <v>35</v>
      </c>
      <c r="R217" s="7"/>
    </row>
    <row r="218" ht="96" spans="1:18">
      <c r="A218" s="7" t="s">
        <v>464</v>
      </c>
      <c r="B218" s="8">
        <v>1</v>
      </c>
      <c r="C218" s="8" t="s">
        <v>28</v>
      </c>
      <c r="D218" s="8" t="s">
        <v>460</v>
      </c>
      <c r="E218" s="8">
        <v>1</v>
      </c>
      <c r="F218" s="7" t="s">
        <v>465</v>
      </c>
      <c r="G218" s="8" t="s">
        <v>303</v>
      </c>
      <c r="H218" s="8">
        <v>2023</v>
      </c>
      <c r="I218" s="8">
        <v>50</v>
      </c>
      <c r="J218" s="8">
        <v>50</v>
      </c>
      <c r="K218" s="8"/>
      <c r="L218" s="8"/>
      <c r="M218" s="8"/>
      <c r="N218" s="8"/>
      <c r="O218" s="8" t="s">
        <v>84</v>
      </c>
      <c r="P218" s="8" t="s">
        <v>46</v>
      </c>
      <c r="Q218" s="7" t="s">
        <v>35</v>
      </c>
      <c r="R218" s="7"/>
    </row>
    <row r="219" ht="132" spans="1:18">
      <c r="A219" s="7" t="s">
        <v>466</v>
      </c>
      <c r="B219" s="8">
        <v>1</v>
      </c>
      <c r="C219" s="8" t="s">
        <v>28</v>
      </c>
      <c r="D219" s="8" t="s">
        <v>460</v>
      </c>
      <c r="E219" s="8">
        <v>1</v>
      </c>
      <c r="F219" s="7" t="s">
        <v>467</v>
      </c>
      <c r="G219" s="8" t="s">
        <v>94</v>
      </c>
      <c r="H219" s="8">
        <v>2023</v>
      </c>
      <c r="I219" s="8">
        <v>594</v>
      </c>
      <c r="J219" s="8">
        <v>594</v>
      </c>
      <c r="K219" s="8"/>
      <c r="L219" s="8"/>
      <c r="M219" s="8"/>
      <c r="N219" s="8"/>
      <c r="O219" s="8" t="s">
        <v>45</v>
      </c>
      <c r="P219" s="8" t="s">
        <v>85</v>
      </c>
      <c r="Q219" s="7" t="s">
        <v>35</v>
      </c>
      <c r="R219" s="7"/>
    </row>
    <row r="220" ht="24" spans="1:18">
      <c r="A220" s="7" t="s">
        <v>468</v>
      </c>
      <c r="B220" s="8"/>
      <c r="C220" s="8" t="s">
        <v>28</v>
      </c>
      <c r="D220" s="8" t="s">
        <v>460</v>
      </c>
      <c r="E220" s="8"/>
      <c r="F220" s="22"/>
      <c r="G220" s="8"/>
      <c r="H220" s="8"/>
      <c r="I220" s="24"/>
      <c r="J220" s="24"/>
      <c r="K220" s="24"/>
      <c r="L220" s="24"/>
      <c r="M220" s="24"/>
      <c r="N220" s="24"/>
      <c r="O220" s="8"/>
      <c r="P220" s="8"/>
      <c r="Q220" s="7"/>
      <c r="R220" s="7"/>
    </row>
    <row r="221" ht="24" spans="1:18">
      <c r="A221" s="7" t="s">
        <v>469</v>
      </c>
      <c r="B221" s="8">
        <f>SUM(B222:B245)</f>
        <v>45</v>
      </c>
      <c r="C221" s="8" t="s">
        <v>28</v>
      </c>
      <c r="D221" s="8" t="s">
        <v>460</v>
      </c>
      <c r="E221" s="8"/>
      <c r="F221" s="22"/>
      <c r="G221" s="8"/>
      <c r="H221" s="8"/>
      <c r="I221" s="8">
        <f t="shared" ref="I221:K221" si="39">SUM(I222:I245)</f>
        <v>5190</v>
      </c>
      <c r="J221" s="8">
        <f t="shared" si="39"/>
        <v>3890</v>
      </c>
      <c r="K221" s="8">
        <f t="shared" si="39"/>
        <v>1300</v>
      </c>
      <c r="L221" s="8">
        <f t="shared" ref="L221:N221" si="40">SUM(L222:L243)</f>
        <v>0</v>
      </c>
      <c r="M221" s="8">
        <f t="shared" si="40"/>
        <v>0</v>
      </c>
      <c r="N221" s="8">
        <f t="shared" si="40"/>
        <v>0</v>
      </c>
      <c r="O221" s="8"/>
      <c r="P221" s="8"/>
      <c r="Q221" s="7"/>
      <c r="R221" s="7"/>
    </row>
    <row r="222" ht="156" spans="1:18">
      <c r="A222" s="7" t="s">
        <v>470</v>
      </c>
      <c r="B222" s="8">
        <v>1</v>
      </c>
      <c r="C222" s="8" t="s">
        <v>28</v>
      </c>
      <c r="D222" s="8" t="s">
        <v>460</v>
      </c>
      <c r="E222" s="8">
        <v>1</v>
      </c>
      <c r="F222" s="7" t="s">
        <v>471</v>
      </c>
      <c r="G222" s="8" t="s">
        <v>203</v>
      </c>
      <c r="H222" s="8">
        <v>2023</v>
      </c>
      <c r="I222" s="8">
        <v>500</v>
      </c>
      <c r="J222" s="8">
        <v>500</v>
      </c>
      <c r="K222" s="8"/>
      <c r="L222" s="8"/>
      <c r="M222" s="8"/>
      <c r="N222" s="8"/>
      <c r="O222" s="8" t="s">
        <v>84</v>
      </c>
      <c r="P222" s="8" t="s">
        <v>46</v>
      </c>
      <c r="Q222" s="7" t="s">
        <v>52</v>
      </c>
      <c r="R222" s="7"/>
    </row>
    <row r="223" ht="180" spans="1:18">
      <c r="A223" s="7" t="s">
        <v>472</v>
      </c>
      <c r="B223" s="8">
        <v>1</v>
      </c>
      <c r="C223" s="8" t="s">
        <v>28</v>
      </c>
      <c r="D223" s="8" t="s">
        <v>460</v>
      </c>
      <c r="E223" s="8">
        <v>1</v>
      </c>
      <c r="F223" s="7" t="s">
        <v>473</v>
      </c>
      <c r="G223" s="8" t="s">
        <v>67</v>
      </c>
      <c r="H223" s="8">
        <v>2023</v>
      </c>
      <c r="I223" s="8">
        <v>100</v>
      </c>
      <c r="J223" s="8">
        <v>100</v>
      </c>
      <c r="K223" s="8"/>
      <c r="L223" s="8"/>
      <c r="M223" s="8"/>
      <c r="N223" s="8"/>
      <c r="O223" s="8" t="s">
        <v>84</v>
      </c>
      <c r="P223" s="8" t="s">
        <v>46</v>
      </c>
      <c r="Q223" s="7" t="s">
        <v>52</v>
      </c>
      <c r="R223" s="7"/>
    </row>
    <row r="224" ht="144" spans="1:18">
      <c r="A224" s="7" t="s">
        <v>474</v>
      </c>
      <c r="B224" s="8">
        <v>1</v>
      </c>
      <c r="C224" s="8" t="s">
        <v>28</v>
      </c>
      <c r="D224" s="8" t="s">
        <v>460</v>
      </c>
      <c r="E224" s="8">
        <v>1</v>
      </c>
      <c r="F224" s="7" t="s">
        <v>475</v>
      </c>
      <c r="G224" s="8" t="s">
        <v>67</v>
      </c>
      <c r="H224" s="8">
        <v>2023</v>
      </c>
      <c r="I224" s="8">
        <v>100</v>
      </c>
      <c r="J224" s="8">
        <v>100</v>
      </c>
      <c r="K224" s="8"/>
      <c r="L224" s="8"/>
      <c r="M224" s="8"/>
      <c r="N224" s="8"/>
      <c r="O224" s="8" t="s">
        <v>84</v>
      </c>
      <c r="P224" s="8" t="s">
        <v>46</v>
      </c>
      <c r="Q224" s="7" t="s">
        <v>52</v>
      </c>
      <c r="R224" s="7"/>
    </row>
    <row r="225" ht="84" spans="1:18">
      <c r="A225" s="7" t="s">
        <v>476</v>
      </c>
      <c r="B225" s="8">
        <v>1</v>
      </c>
      <c r="C225" s="8" t="s">
        <v>28</v>
      </c>
      <c r="D225" s="8" t="s">
        <v>460</v>
      </c>
      <c r="E225" s="8">
        <v>1</v>
      </c>
      <c r="F225" s="7" t="s">
        <v>477</v>
      </c>
      <c r="G225" s="8" t="s">
        <v>110</v>
      </c>
      <c r="H225" s="8">
        <v>2023</v>
      </c>
      <c r="I225" s="8">
        <v>100</v>
      </c>
      <c r="J225" s="8">
        <v>100</v>
      </c>
      <c r="K225" s="8"/>
      <c r="L225" s="8"/>
      <c r="M225" s="8"/>
      <c r="N225" s="8"/>
      <c r="O225" s="8" t="s">
        <v>84</v>
      </c>
      <c r="P225" s="8" t="s">
        <v>46</v>
      </c>
      <c r="Q225" s="7" t="s">
        <v>52</v>
      </c>
      <c r="R225" s="7"/>
    </row>
    <row r="226" ht="204" spans="1:18">
      <c r="A226" s="7" t="s">
        <v>478</v>
      </c>
      <c r="B226" s="8">
        <v>1</v>
      </c>
      <c r="C226" s="8" t="s">
        <v>28</v>
      </c>
      <c r="D226" s="8" t="s">
        <v>460</v>
      </c>
      <c r="E226" s="8">
        <v>1</v>
      </c>
      <c r="F226" s="7" t="s">
        <v>479</v>
      </c>
      <c r="G226" s="8" t="s">
        <v>102</v>
      </c>
      <c r="H226" s="8">
        <v>2023</v>
      </c>
      <c r="I226" s="8">
        <v>100</v>
      </c>
      <c r="J226" s="8">
        <v>100</v>
      </c>
      <c r="K226" s="8"/>
      <c r="L226" s="8"/>
      <c r="M226" s="8"/>
      <c r="N226" s="8"/>
      <c r="O226" s="8" t="s">
        <v>84</v>
      </c>
      <c r="P226" s="8" t="s">
        <v>46</v>
      </c>
      <c r="Q226" s="7" t="s">
        <v>52</v>
      </c>
      <c r="R226" s="7"/>
    </row>
    <row r="227" ht="60" spans="1:18">
      <c r="A227" s="7" t="s">
        <v>480</v>
      </c>
      <c r="B227" s="8">
        <v>1</v>
      </c>
      <c r="C227" s="8" t="s">
        <v>28</v>
      </c>
      <c r="D227" s="8" t="s">
        <v>460</v>
      </c>
      <c r="E227" s="8">
        <v>1</v>
      </c>
      <c r="F227" s="7" t="s">
        <v>481</v>
      </c>
      <c r="G227" s="8" t="s">
        <v>56</v>
      </c>
      <c r="H227" s="8">
        <v>2023</v>
      </c>
      <c r="I227" s="8">
        <v>100</v>
      </c>
      <c r="J227" s="8">
        <v>100</v>
      </c>
      <c r="K227" s="8"/>
      <c r="L227" s="8"/>
      <c r="M227" s="8"/>
      <c r="N227" s="8"/>
      <c r="O227" s="8" t="s">
        <v>84</v>
      </c>
      <c r="P227" s="8" t="s">
        <v>46</v>
      </c>
      <c r="Q227" s="7" t="s">
        <v>52</v>
      </c>
      <c r="R227" s="7"/>
    </row>
    <row r="228" ht="72" spans="1:18">
      <c r="A228" s="7" t="s">
        <v>482</v>
      </c>
      <c r="B228" s="8">
        <v>1</v>
      </c>
      <c r="C228" s="8" t="s">
        <v>28</v>
      </c>
      <c r="D228" s="8" t="s">
        <v>460</v>
      </c>
      <c r="E228" s="8">
        <v>1</v>
      </c>
      <c r="F228" s="7" t="s">
        <v>483</v>
      </c>
      <c r="G228" s="8" t="s">
        <v>209</v>
      </c>
      <c r="H228" s="8">
        <v>2023</v>
      </c>
      <c r="I228" s="8">
        <v>100</v>
      </c>
      <c r="J228" s="8">
        <v>100</v>
      </c>
      <c r="K228" s="8"/>
      <c r="L228" s="8"/>
      <c r="M228" s="8"/>
      <c r="N228" s="8"/>
      <c r="O228" s="8" t="s">
        <v>84</v>
      </c>
      <c r="P228" s="8" t="s">
        <v>46</v>
      </c>
      <c r="Q228" s="7" t="s">
        <v>52</v>
      </c>
      <c r="R228" s="7"/>
    </row>
    <row r="229" ht="72" spans="1:18">
      <c r="A229" s="7" t="s">
        <v>484</v>
      </c>
      <c r="B229" s="8">
        <v>1</v>
      </c>
      <c r="C229" s="8" t="s">
        <v>28</v>
      </c>
      <c r="D229" s="8" t="s">
        <v>460</v>
      </c>
      <c r="E229" s="8">
        <v>1</v>
      </c>
      <c r="F229" s="7" t="s">
        <v>485</v>
      </c>
      <c r="G229" s="8" t="s">
        <v>80</v>
      </c>
      <c r="H229" s="8">
        <v>2023</v>
      </c>
      <c r="I229" s="8">
        <v>100</v>
      </c>
      <c r="J229" s="8">
        <v>100</v>
      </c>
      <c r="K229" s="8"/>
      <c r="L229" s="8"/>
      <c r="M229" s="8"/>
      <c r="N229" s="8"/>
      <c r="O229" s="8" t="s">
        <v>84</v>
      </c>
      <c r="P229" s="8" t="s">
        <v>46</v>
      </c>
      <c r="Q229" s="7" t="s">
        <v>52</v>
      </c>
      <c r="R229" s="7"/>
    </row>
    <row r="230" ht="60" spans="1:18">
      <c r="A230" s="7" t="s">
        <v>486</v>
      </c>
      <c r="B230" s="8">
        <v>1</v>
      </c>
      <c r="C230" s="8" t="s">
        <v>28</v>
      </c>
      <c r="D230" s="8" t="s">
        <v>460</v>
      </c>
      <c r="E230" s="8">
        <v>1</v>
      </c>
      <c r="F230" s="7" t="s">
        <v>487</v>
      </c>
      <c r="G230" s="8" t="s">
        <v>203</v>
      </c>
      <c r="H230" s="8">
        <v>2023</v>
      </c>
      <c r="I230" s="8">
        <v>100</v>
      </c>
      <c r="J230" s="8">
        <v>100</v>
      </c>
      <c r="K230" s="8"/>
      <c r="L230" s="8"/>
      <c r="M230" s="8"/>
      <c r="N230" s="8"/>
      <c r="O230" s="8" t="s">
        <v>84</v>
      </c>
      <c r="P230" s="8" t="s">
        <v>46</v>
      </c>
      <c r="Q230" s="7" t="s">
        <v>52</v>
      </c>
      <c r="R230" s="7"/>
    </row>
    <row r="231" ht="72" spans="1:18">
      <c r="A231" s="7" t="s">
        <v>488</v>
      </c>
      <c r="B231" s="8">
        <v>1</v>
      </c>
      <c r="C231" s="8" t="s">
        <v>28</v>
      </c>
      <c r="D231" s="8" t="s">
        <v>460</v>
      </c>
      <c r="E231" s="8">
        <v>1</v>
      </c>
      <c r="F231" s="7" t="s">
        <v>483</v>
      </c>
      <c r="G231" s="8" t="s">
        <v>209</v>
      </c>
      <c r="H231" s="8">
        <v>2023</v>
      </c>
      <c r="I231" s="8">
        <v>100</v>
      </c>
      <c r="J231" s="8">
        <v>100</v>
      </c>
      <c r="K231" s="8"/>
      <c r="L231" s="8"/>
      <c r="M231" s="8"/>
      <c r="N231" s="8"/>
      <c r="O231" s="8" t="s">
        <v>84</v>
      </c>
      <c r="P231" s="8" t="s">
        <v>46</v>
      </c>
      <c r="Q231" s="7" t="s">
        <v>52</v>
      </c>
      <c r="R231" s="7"/>
    </row>
    <row r="232" ht="60" spans="1:18">
      <c r="A232" s="7" t="s">
        <v>489</v>
      </c>
      <c r="B232" s="8">
        <v>1</v>
      </c>
      <c r="C232" s="8" t="s">
        <v>28</v>
      </c>
      <c r="D232" s="8" t="s">
        <v>460</v>
      </c>
      <c r="E232" s="8">
        <v>1</v>
      </c>
      <c r="F232" s="7" t="s">
        <v>490</v>
      </c>
      <c r="G232" s="8" t="s">
        <v>32</v>
      </c>
      <c r="H232" s="8">
        <v>2023</v>
      </c>
      <c r="I232" s="8">
        <v>1000</v>
      </c>
      <c r="J232" s="8"/>
      <c r="K232" s="8">
        <v>1000</v>
      </c>
      <c r="L232" s="8"/>
      <c r="M232" s="8"/>
      <c r="N232" s="8"/>
      <c r="O232" s="8" t="s">
        <v>45</v>
      </c>
      <c r="P232" s="8" t="s">
        <v>46</v>
      </c>
      <c r="Q232" s="7" t="s">
        <v>35</v>
      </c>
      <c r="R232" s="7" t="s">
        <v>138</v>
      </c>
    </row>
    <row r="233" ht="48" spans="1:18">
      <c r="A233" s="7" t="s">
        <v>491</v>
      </c>
      <c r="B233" s="8">
        <v>1</v>
      </c>
      <c r="C233" s="8" t="s">
        <v>28</v>
      </c>
      <c r="D233" s="8" t="s">
        <v>460</v>
      </c>
      <c r="E233" s="8">
        <v>1</v>
      </c>
      <c r="F233" s="7" t="s">
        <v>492</v>
      </c>
      <c r="G233" s="8" t="s">
        <v>110</v>
      </c>
      <c r="H233" s="8">
        <v>2023</v>
      </c>
      <c r="I233" s="8">
        <v>200</v>
      </c>
      <c r="J233" s="8">
        <v>100</v>
      </c>
      <c r="K233" s="8">
        <v>100</v>
      </c>
      <c r="L233" s="8"/>
      <c r="M233" s="8"/>
      <c r="N233" s="8"/>
      <c r="O233" s="8" t="s">
        <v>45</v>
      </c>
      <c r="P233" s="8" t="s">
        <v>46</v>
      </c>
      <c r="Q233" s="7" t="s">
        <v>35</v>
      </c>
      <c r="R233" s="7"/>
    </row>
    <row r="234" ht="96" spans="1:18">
      <c r="A234" s="7" t="s">
        <v>493</v>
      </c>
      <c r="B234" s="8">
        <v>3</v>
      </c>
      <c r="C234" s="8" t="s">
        <v>28</v>
      </c>
      <c r="D234" s="8" t="s">
        <v>460</v>
      </c>
      <c r="E234" s="8">
        <v>3</v>
      </c>
      <c r="F234" s="7" t="s">
        <v>494</v>
      </c>
      <c r="G234" s="8" t="s">
        <v>67</v>
      </c>
      <c r="H234" s="8">
        <v>2023</v>
      </c>
      <c r="I234" s="8">
        <v>200</v>
      </c>
      <c r="J234" s="8">
        <v>100</v>
      </c>
      <c r="K234" s="8">
        <v>100</v>
      </c>
      <c r="L234" s="8"/>
      <c r="M234" s="8"/>
      <c r="N234" s="8"/>
      <c r="O234" s="8" t="s">
        <v>463</v>
      </c>
      <c r="P234" s="8" t="s">
        <v>46</v>
      </c>
      <c r="Q234" s="7" t="s">
        <v>35</v>
      </c>
      <c r="R234" s="7"/>
    </row>
    <row r="235" ht="72" spans="1:18">
      <c r="A235" s="7" t="s">
        <v>495</v>
      </c>
      <c r="B235" s="8">
        <v>1</v>
      </c>
      <c r="C235" s="8" t="s">
        <v>28</v>
      </c>
      <c r="D235" s="8" t="s">
        <v>460</v>
      </c>
      <c r="E235" s="8">
        <v>1</v>
      </c>
      <c r="F235" s="7" t="s">
        <v>496</v>
      </c>
      <c r="G235" s="8" t="s">
        <v>76</v>
      </c>
      <c r="H235" s="8">
        <v>2023</v>
      </c>
      <c r="I235" s="8">
        <v>100</v>
      </c>
      <c r="J235" s="8">
        <v>100</v>
      </c>
      <c r="K235" s="8"/>
      <c r="L235" s="8"/>
      <c r="M235" s="8"/>
      <c r="N235" s="8"/>
      <c r="O235" s="8" t="s">
        <v>463</v>
      </c>
      <c r="P235" s="8" t="s">
        <v>46</v>
      </c>
      <c r="Q235" s="7" t="s">
        <v>35</v>
      </c>
      <c r="R235" s="7"/>
    </row>
    <row r="236" ht="84" spans="1:18">
      <c r="A236" s="7" t="s">
        <v>497</v>
      </c>
      <c r="B236" s="8">
        <v>1</v>
      </c>
      <c r="C236" s="8" t="s">
        <v>28</v>
      </c>
      <c r="D236" s="8" t="s">
        <v>460</v>
      </c>
      <c r="E236" s="8">
        <v>1</v>
      </c>
      <c r="F236" s="7" t="s">
        <v>496</v>
      </c>
      <c r="G236" s="8" t="s">
        <v>58</v>
      </c>
      <c r="H236" s="8">
        <v>2023</v>
      </c>
      <c r="I236" s="8">
        <v>200</v>
      </c>
      <c r="J236" s="8">
        <v>100</v>
      </c>
      <c r="K236" s="8">
        <v>100</v>
      </c>
      <c r="L236" s="8"/>
      <c r="M236" s="8"/>
      <c r="N236" s="8"/>
      <c r="O236" s="8" t="s">
        <v>463</v>
      </c>
      <c r="P236" s="8" t="s">
        <v>46</v>
      </c>
      <c r="Q236" s="7" t="s">
        <v>35</v>
      </c>
      <c r="R236" s="7"/>
    </row>
    <row r="237" ht="84" spans="1:18">
      <c r="A237" s="7" t="s">
        <v>498</v>
      </c>
      <c r="B237" s="8">
        <v>1</v>
      </c>
      <c r="C237" s="8" t="s">
        <v>28</v>
      </c>
      <c r="D237" s="8" t="s">
        <v>460</v>
      </c>
      <c r="E237" s="8">
        <v>1</v>
      </c>
      <c r="F237" s="7" t="s">
        <v>496</v>
      </c>
      <c r="G237" s="8" t="s">
        <v>117</v>
      </c>
      <c r="H237" s="8">
        <v>2023</v>
      </c>
      <c r="I237" s="8">
        <v>150</v>
      </c>
      <c r="J237" s="8">
        <v>150</v>
      </c>
      <c r="K237" s="8"/>
      <c r="L237" s="8"/>
      <c r="M237" s="8"/>
      <c r="N237" s="8"/>
      <c r="O237" s="8" t="s">
        <v>463</v>
      </c>
      <c r="P237" s="8" t="s">
        <v>46</v>
      </c>
      <c r="Q237" s="7" t="s">
        <v>35</v>
      </c>
      <c r="R237" s="7"/>
    </row>
    <row r="238" ht="84" spans="1:18">
      <c r="A238" s="7" t="s">
        <v>499</v>
      </c>
      <c r="B238" s="8">
        <v>1</v>
      </c>
      <c r="C238" s="8" t="s">
        <v>28</v>
      </c>
      <c r="D238" s="8" t="s">
        <v>460</v>
      </c>
      <c r="E238" s="8">
        <v>1</v>
      </c>
      <c r="F238" s="7" t="s">
        <v>500</v>
      </c>
      <c r="G238" s="8" t="s">
        <v>203</v>
      </c>
      <c r="H238" s="8">
        <v>2023</v>
      </c>
      <c r="I238" s="8">
        <v>150</v>
      </c>
      <c r="J238" s="8">
        <v>150</v>
      </c>
      <c r="K238" s="8"/>
      <c r="L238" s="8"/>
      <c r="M238" s="8"/>
      <c r="N238" s="8"/>
      <c r="O238" s="8" t="s">
        <v>463</v>
      </c>
      <c r="P238" s="8" t="s">
        <v>46</v>
      </c>
      <c r="Q238" s="7" t="s">
        <v>35</v>
      </c>
      <c r="R238" s="7"/>
    </row>
    <row r="239" ht="84" spans="1:18">
      <c r="A239" s="7" t="s">
        <v>501</v>
      </c>
      <c r="B239" s="8">
        <v>1</v>
      </c>
      <c r="C239" s="8" t="s">
        <v>28</v>
      </c>
      <c r="D239" s="8" t="s">
        <v>460</v>
      </c>
      <c r="E239" s="8">
        <v>1</v>
      </c>
      <c r="F239" s="7" t="s">
        <v>496</v>
      </c>
      <c r="G239" s="8" t="s">
        <v>56</v>
      </c>
      <c r="H239" s="8">
        <v>2023</v>
      </c>
      <c r="I239" s="8">
        <v>150</v>
      </c>
      <c r="J239" s="8">
        <v>150</v>
      </c>
      <c r="K239" s="8"/>
      <c r="L239" s="8"/>
      <c r="M239" s="8"/>
      <c r="N239" s="8"/>
      <c r="O239" s="8" t="s">
        <v>463</v>
      </c>
      <c r="P239" s="8" t="s">
        <v>46</v>
      </c>
      <c r="Q239" s="7" t="s">
        <v>35</v>
      </c>
      <c r="R239" s="7"/>
    </row>
    <row r="240" ht="84" spans="1:18">
      <c r="A240" s="7" t="s">
        <v>502</v>
      </c>
      <c r="B240" s="8">
        <v>1</v>
      </c>
      <c r="C240" s="8" t="s">
        <v>28</v>
      </c>
      <c r="D240" s="8" t="s">
        <v>460</v>
      </c>
      <c r="E240" s="8">
        <v>1</v>
      </c>
      <c r="F240" s="7" t="s">
        <v>496</v>
      </c>
      <c r="G240" s="8" t="s">
        <v>127</v>
      </c>
      <c r="H240" s="8">
        <v>2023</v>
      </c>
      <c r="I240" s="8">
        <v>150</v>
      </c>
      <c r="J240" s="8">
        <v>150</v>
      </c>
      <c r="K240" s="8"/>
      <c r="L240" s="8"/>
      <c r="M240" s="8"/>
      <c r="N240" s="8"/>
      <c r="O240" s="8" t="s">
        <v>463</v>
      </c>
      <c r="P240" s="8" t="s">
        <v>46</v>
      </c>
      <c r="Q240" s="7" t="s">
        <v>35</v>
      </c>
      <c r="R240" s="7"/>
    </row>
    <row r="241" ht="84" spans="1:18">
      <c r="A241" s="7" t="s">
        <v>503</v>
      </c>
      <c r="B241" s="8">
        <v>1</v>
      </c>
      <c r="C241" s="8" t="s">
        <v>28</v>
      </c>
      <c r="D241" s="8" t="s">
        <v>460</v>
      </c>
      <c r="E241" s="8">
        <v>1</v>
      </c>
      <c r="F241" s="7" t="s">
        <v>496</v>
      </c>
      <c r="G241" s="8" t="s">
        <v>102</v>
      </c>
      <c r="H241" s="8">
        <v>2023</v>
      </c>
      <c r="I241" s="8">
        <v>150</v>
      </c>
      <c r="J241" s="8">
        <v>150</v>
      </c>
      <c r="K241" s="8"/>
      <c r="L241" s="8"/>
      <c r="M241" s="8"/>
      <c r="N241" s="8"/>
      <c r="O241" s="8" t="s">
        <v>463</v>
      </c>
      <c r="P241" s="8" t="s">
        <v>46</v>
      </c>
      <c r="Q241" s="7" t="s">
        <v>35</v>
      </c>
      <c r="R241" s="7"/>
    </row>
    <row r="242" ht="84" spans="1:18">
      <c r="A242" s="7" t="s">
        <v>504</v>
      </c>
      <c r="B242" s="8">
        <v>1</v>
      </c>
      <c r="C242" s="8" t="s">
        <v>28</v>
      </c>
      <c r="D242" s="8" t="s">
        <v>460</v>
      </c>
      <c r="E242" s="8">
        <v>1</v>
      </c>
      <c r="F242" s="7" t="s">
        <v>496</v>
      </c>
      <c r="G242" s="8" t="s">
        <v>209</v>
      </c>
      <c r="H242" s="8">
        <v>2023</v>
      </c>
      <c r="I242" s="8">
        <v>150</v>
      </c>
      <c r="J242" s="8">
        <v>150</v>
      </c>
      <c r="K242" s="8"/>
      <c r="L242" s="8"/>
      <c r="M242" s="8"/>
      <c r="N242" s="8"/>
      <c r="O242" s="8" t="s">
        <v>463</v>
      </c>
      <c r="P242" s="8" t="s">
        <v>46</v>
      </c>
      <c r="Q242" s="7" t="s">
        <v>35</v>
      </c>
      <c r="R242" s="7"/>
    </row>
    <row r="243" ht="84" spans="1:18">
      <c r="A243" s="7" t="s">
        <v>505</v>
      </c>
      <c r="B243" s="8">
        <v>1</v>
      </c>
      <c r="C243" s="8" t="s">
        <v>28</v>
      </c>
      <c r="D243" s="8" t="s">
        <v>460</v>
      </c>
      <c r="E243" s="8">
        <v>1</v>
      </c>
      <c r="F243" s="7" t="s">
        <v>496</v>
      </c>
      <c r="G243" s="8" t="s">
        <v>80</v>
      </c>
      <c r="H243" s="8">
        <v>2023</v>
      </c>
      <c r="I243" s="8">
        <v>150</v>
      </c>
      <c r="J243" s="8">
        <v>150</v>
      </c>
      <c r="K243" s="8"/>
      <c r="L243" s="8"/>
      <c r="M243" s="8"/>
      <c r="N243" s="8"/>
      <c r="O243" s="8" t="s">
        <v>463</v>
      </c>
      <c r="P243" s="8" t="s">
        <v>46</v>
      </c>
      <c r="Q243" s="7" t="s">
        <v>35</v>
      </c>
      <c r="R243" s="7"/>
    </row>
    <row r="244" ht="96" spans="1:18">
      <c r="A244" s="7" t="s">
        <v>506</v>
      </c>
      <c r="B244" s="8">
        <v>1</v>
      </c>
      <c r="C244" s="8" t="s">
        <v>28</v>
      </c>
      <c r="D244" s="8" t="s">
        <v>460</v>
      </c>
      <c r="E244" s="8">
        <v>1</v>
      </c>
      <c r="F244" s="7" t="s">
        <v>507</v>
      </c>
      <c r="G244" s="8" t="s">
        <v>300</v>
      </c>
      <c r="H244" s="8">
        <v>2023</v>
      </c>
      <c r="I244" s="8">
        <v>40</v>
      </c>
      <c r="J244" s="8">
        <v>40</v>
      </c>
      <c r="K244" s="8"/>
      <c r="L244" s="8"/>
      <c r="M244" s="8"/>
      <c r="N244" s="8"/>
      <c r="O244" s="8" t="s">
        <v>84</v>
      </c>
      <c r="P244" s="8" t="s">
        <v>46</v>
      </c>
      <c r="Q244" s="7" t="s">
        <v>35</v>
      </c>
      <c r="R244" s="7"/>
    </row>
    <row r="245" ht="72" spans="1:18">
      <c r="A245" s="7" t="s">
        <v>508</v>
      </c>
      <c r="B245" s="8">
        <v>20</v>
      </c>
      <c r="C245" s="8" t="s">
        <v>28</v>
      </c>
      <c r="D245" s="8" t="s">
        <v>398</v>
      </c>
      <c r="E245" s="8">
        <v>20</v>
      </c>
      <c r="F245" s="7" t="s">
        <v>509</v>
      </c>
      <c r="G245" s="8" t="s">
        <v>94</v>
      </c>
      <c r="H245" s="8">
        <v>2023</v>
      </c>
      <c r="I245" s="8">
        <v>1000</v>
      </c>
      <c r="J245" s="8">
        <v>1000</v>
      </c>
      <c r="K245" s="8"/>
      <c r="L245" s="8"/>
      <c r="M245" s="8"/>
      <c r="N245" s="8"/>
      <c r="O245" s="8" t="s">
        <v>191</v>
      </c>
      <c r="P245" s="8" t="s">
        <v>46</v>
      </c>
      <c r="Q245" s="7" t="s">
        <v>35</v>
      </c>
      <c r="R245" s="7"/>
    </row>
    <row r="246" ht="36" spans="1:18">
      <c r="A246" s="6" t="s">
        <v>510</v>
      </c>
      <c r="B246" s="5">
        <f>SUBTOTAL(9,B247,B248,B249,B250,B253,B254)</f>
        <v>4</v>
      </c>
      <c r="C246" s="5"/>
      <c r="D246" s="5" t="s">
        <v>24</v>
      </c>
      <c r="E246" s="5" t="s">
        <v>24</v>
      </c>
      <c r="F246" s="5" t="s">
        <v>24</v>
      </c>
      <c r="G246" s="5" t="s">
        <v>24</v>
      </c>
      <c r="H246" s="5" t="s">
        <v>24</v>
      </c>
      <c r="I246" s="5">
        <f t="shared" ref="I246:N246" si="41">SUBTOTAL(9,I247,I248,I249,I250,I253,I254)</f>
        <v>1617</v>
      </c>
      <c r="J246" s="5">
        <f t="shared" si="41"/>
        <v>0</v>
      </c>
      <c r="K246" s="5">
        <f t="shared" si="41"/>
        <v>1100</v>
      </c>
      <c r="L246" s="5">
        <f t="shared" si="41"/>
        <v>517</v>
      </c>
      <c r="M246" s="5">
        <f t="shared" si="41"/>
        <v>0</v>
      </c>
      <c r="N246" s="5">
        <f t="shared" si="41"/>
        <v>0</v>
      </c>
      <c r="O246" s="5" t="s">
        <v>24</v>
      </c>
      <c r="P246" s="8"/>
      <c r="Q246" s="7"/>
      <c r="R246" s="7"/>
    </row>
    <row r="247" ht="36" spans="1:18">
      <c r="A247" s="27" t="s">
        <v>511</v>
      </c>
      <c r="B247" s="8"/>
      <c r="C247" s="8" t="s">
        <v>28</v>
      </c>
      <c r="D247" s="8" t="s">
        <v>92</v>
      </c>
      <c r="E247" s="8"/>
      <c r="F247" s="31"/>
      <c r="G247" s="22"/>
      <c r="H247" s="8"/>
      <c r="I247" s="24"/>
      <c r="J247" s="24"/>
      <c r="K247" s="24"/>
      <c r="L247" s="24"/>
      <c r="M247" s="24"/>
      <c r="N247" s="24"/>
      <c r="O247" s="8"/>
      <c r="P247" s="8"/>
      <c r="Q247" s="7"/>
      <c r="R247" s="7"/>
    </row>
    <row r="248" ht="24" spans="1:18">
      <c r="A248" s="27" t="s">
        <v>512</v>
      </c>
      <c r="B248" s="8"/>
      <c r="C248" s="8"/>
      <c r="D248" s="8" t="s">
        <v>92</v>
      </c>
      <c r="E248" s="8"/>
      <c r="F248" s="5" t="s">
        <v>24</v>
      </c>
      <c r="G248" s="5" t="s">
        <v>24</v>
      </c>
      <c r="H248" s="5" t="s">
        <v>24</v>
      </c>
      <c r="I248" s="24"/>
      <c r="J248" s="18" t="s">
        <v>24</v>
      </c>
      <c r="K248" s="24"/>
      <c r="L248" s="24"/>
      <c r="M248" s="24"/>
      <c r="N248" s="24"/>
      <c r="O248" s="8" t="s">
        <v>24</v>
      </c>
      <c r="P248" s="8" t="s">
        <v>24</v>
      </c>
      <c r="Q248" s="8" t="s">
        <v>24</v>
      </c>
      <c r="R248" s="7"/>
    </row>
    <row r="249" ht="24" spans="1:18">
      <c r="A249" s="27" t="s">
        <v>513</v>
      </c>
      <c r="B249" s="8"/>
      <c r="C249" s="8"/>
      <c r="D249" s="8" t="s">
        <v>92</v>
      </c>
      <c r="E249" s="8"/>
      <c r="F249" s="5" t="s">
        <v>24</v>
      </c>
      <c r="G249" s="5" t="s">
        <v>24</v>
      </c>
      <c r="H249" s="5" t="s">
        <v>24</v>
      </c>
      <c r="I249" s="24"/>
      <c r="J249" s="18" t="s">
        <v>24</v>
      </c>
      <c r="K249" s="24"/>
      <c r="L249" s="24"/>
      <c r="M249" s="24"/>
      <c r="N249" s="24"/>
      <c r="O249" s="8" t="s">
        <v>24</v>
      </c>
      <c r="P249" s="8" t="s">
        <v>24</v>
      </c>
      <c r="Q249" s="8" t="s">
        <v>24</v>
      </c>
      <c r="R249" s="7"/>
    </row>
    <row r="250" ht="24" spans="1:18">
      <c r="A250" s="27" t="s">
        <v>514</v>
      </c>
      <c r="B250" s="8">
        <f>SUM(B251:B252)</f>
        <v>2</v>
      </c>
      <c r="C250" s="8"/>
      <c r="D250" s="8" t="s">
        <v>92</v>
      </c>
      <c r="E250" s="8"/>
      <c r="F250" s="5" t="s">
        <v>24</v>
      </c>
      <c r="G250" s="5" t="s">
        <v>24</v>
      </c>
      <c r="H250" s="5" t="s">
        <v>24</v>
      </c>
      <c r="I250" s="8">
        <f>SUM(I251:I252)</f>
        <v>517</v>
      </c>
      <c r="J250" s="18" t="s">
        <v>24</v>
      </c>
      <c r="K250" s="24"/>
      <c r="L250" s="8">
        <f>SUM(L251:L252)</f>
        <v>517</v>
      </c>
      <c r="M250" s="24"/>
      <c r="N250" s="24"/>
      <c r="O250" s="8" t="s">
        <v>24</v>
      </c>
      <c r="P250" s="8" t="s">
        <v>24</v>
      </c>
      <c r="Q250" s="8" t="s">
        <v>24</v>
      </c>
      <c r="R250" s="7"/>
    </row>
    <row r="251" ht="48" spans="1:18">
      <c r="A251" s="27" t="s">
        <v>515</v>
      </c>
      <c r="B251" s="8">
        <v>1</v>
      </c>
      <c r="C251" s="8" t="s">
        <v>28</v>
      </c>
      <c r="D251" s="8" t="s">
        <v>92</v>
      </c>
      <c r="E251" s="8">
        <v>1</v>
      </c>
      <c r="F251" s="9" t="s">
        <v>516</v>
      </c>
      <c r="G251" s="8" t="s">
        <v>127</v>
      </c>
      <c r="H251" s="8">
        <v>2023</v>
      </c>
      <c r="I251" s="8">
        <v>292</v>
      </c>
      <c r="J251" s="8"/>
      <c r="K251" s="8"/>
      <c r="L251" s="8">
        <v>292</v>
      </c>
      <c r="M251" s="8"/>
      <c r="N251" s="8"/>
      <c r="O251" s="8" t="s">
        <v>517</v>
      </c>
      <c r="P251" s="8" t="s">
        <v>46</v>
      </c>
      <c r="Q251" s="8" t="s">
        <v>35</v>
      </c>
      <c r="R251" s="7"/>
    </row>
    <row r="252" ht="48" spans="1:18">
      <c r="A252" s="27" t="s">
        <v>518</v>
      </c>
      <c r="B252" s="8">
        <v>1</v>
      </c>
      <c r="C252" s="8" t="s">
        <v>28</v>
      </c>
      <c r="D252" s="8" t="s">
        <v>92</v>
      </c>
      <c r="E252" s="8">
        <v>1</v>
      </c>
      <c r="F252" s="9" t="s">
        <v>516</v>
      </c>
      <c r="G252" s="8" t="s">
        <v>209</v>
      </c>
      <c r="H252" s="8">
        <v>2023</v>
      </c>
      <c r="I252" s="8">
        <v>225</v>
      </c>
      <c r="J252" s="8"/>
      <c r="K252" s="8"/>
      <c r="L252" s="8">
        <v>225</v>
      </c>
      <c r="M252" s="8"/>
      <c r="N252" s="8"/>
      <c r="O252" s="8" t="s">
        <v>517</v>
      </c>
      <c r="P252" s="8" t="s">
        <v>46</v>
      </c>
      <c r="Q252" s="8" t="s">
        <v>35</v>
      </c>
      <c r="R252" s="7"/>
    </row>
    <row r="253" ht="36" spans="1:18">
      <c r="A253" s="27" t="s">
        <v>519</v>
      </c>
      <c r="B253" s="8"/>
      <c r="C253" s="8"/>
      <c r="D253" s="8" t="s">
        <v>92</v>
      </c>
      <c r="E253" s="8"/>
      <c r="F253" s="5" t="s">
        <v>24</v>
      </c>
      <c r="G253" s="5" t="s">
        <v>24</v>
      </c>
      <c r="H253" s="5" t="s">
        <v>24</v>
      </c>
      <c r="I253" s="24"/>
      <c r="J253" s="18" t="s">
        <v>24</v>
      </c>
      <c r="K253" s="24"/>
      <c r="L253" s="24"/>
      <c r="M253" s="24"/>
      <c r="N253" s="24"/>
      <c r="O253" s="8" t="s">
        <v>24</v>
      </c>
      <c r="P253" s="8" t="s">
        <v>24</v>
      </c>
      <c r="Q253" s="8" t="s">
        <v>24</v>
      </c>
      <c r="R253" s="7"/>
    </row>
    <row r="254" spans="1:18">
      <c r="A254" s="27" t="s">
        <v>520</v>
      </c>
      <c r="B254" s="8">
        <f>SUM(B255:B256)</f>
        <v>2</v>
      </c>
      <c r="C254" s="8"/>
      <c r="D254" s="8" t="s">
        <v>92</v>
      </c>
      <c r="E254" s="8"/>
      <c r="F254" s="5" t="s">
        <v>24</v>
      </c>
      <c r="G254" s="5" t="s">
        <v>24</v>
      </c>
      <c r="H254" s="5" t="s">
        <v>24</v>
      </c>
      <c r="I254" s="8">
        <f>SUM(I255:I256)</f>
        <v>1100</v>
      </c>
      <c r="J254" s="18" t="s">
        <v>24</v>
      </c>
      <c r="K254" s="8">
        <f>SUM(K255:K256)</f>
        <v>1100</v>
      </c>
      <c r="L254" s="24"/>
      <c r="M254" s="24"/>
      <c r="N254" s="24"/>
      <c r="O254" s="8" t="s">
        <v>24</v>
      </c>
      <c r="P254" s="8" t="s">
        <v>24</v>
      </c>
      <c r="Q254" s="8" t="s">
        <v>24</v>
      </c>
      <c r="R254" s="7"/>
    </row>
    <row r="255" ht="60" spans="1:18">
      <c r="A255" s="27" t="s">
        <v>521</v>
      </c>
      <c r="B255" s="8">
        <v>1</v>
      </c>
      <c r="C255" s="8" t="s">
        <v>28</v>
      </c>
      <c r="D255" s="8" t="s">
        <v>92</v>
      </c>
      <c r="E255" s="8">
        <v>1</v>
      </c>
      <c r="F255" s="7" t="s">
        <v>522</v>
      </c>
      <c r="G255" s="8" t="s">
        <v>117</v>
      </c>
      <c r="H255" s="8">
        <v>2023</v>
      </c>
      <c r="I255" s="8">
        <v>600</v>
      </c>
      <c r="J255" s="8" t="s">
        <v>24</v>
      </c>
      <c r="K255" s="8">
        <v>600</v>
      </c>
      <c r="L255" s="8"/>
      <c r="M255" s="8"/>
      <c r="N255" s="8"/>
      <c r="O255" s="8" t="s">
        <v>173</v>
      </c>
      <c r="P255" s="8" t="s">
        <v>46</v>
      </c>
      <c r="Q255" s="7" t="s">
        <v>52</v>
      </c>
      <c r="R255" s="7"/>
    </row>
    <row r="256" ht="120" spans="1:18">
      <c r="A256" s="27" t="s">
        <v>523</v>
      </c>
      <c r="B256" s="8">
        <v>1</v>
      </c>
      <c r="C256" s="8" t="s">
        <v>28</v>
      </c>
      <c r="D256" s="8" t="s">
        <v>92</v>
      </c>
      <c r="E256" s="8">
        <v>1</v>
      </c>
      <c r="F256" s="7" t="s">
        <v>524</v>
      </c>
      <c r="G256" s="8" t="s">
        <v>102</v>
      </c>
      <c r="H256" s="8">
        <v>2023</v>
      </c>
      <c r="I256" s="8">
        <v>500</v>
      </c>
      <c r="J256" s="8" t="s">
        <v>24</v>
      </c>
      <c r="K256" s="8">
        <v>500</v>
      </c>
      <c r="L256" s="8"/>
      <c r="M256" s="8"/>
      <c r="N256" s="8"/>
      <c r="O256" s="8" t="s">
        <v>173</v>
      </c>
      <c r="P256" s="8" t="s">
        <v>46</v>
      </c>
      <c r="Q256" s="7" t="s">
        <v>52</v>
      </c>
      <c r="R256" s="7"/>
    </row>
    <row r="257" ht="48" spans="1:18">
      <c r="A257" s="6" t="s">
        <v>525</v>
      </c>
      <c r="B257" s="5">
        <f>SUM(B258,B260,B265,B272)</f>
        <v>2</v>
      </c>
      <c r="C257" s="5"/>
      <c r="D257" s="5" t="s">
        <v>24</v>
      </c>
      <c r="E257" s="5" t="s">
        <v>24</v>
      </c>
      <c r="F257" s="5" t="s">
        <v>24</v>
      </c>
      <c r="G257" s="5" t="s">
        <v>24</v>
      </c>
      <c r="H257" s="5" t="s">
        <v>24</v>
      </c>
      <c r="I257" s="5">
        <f t="shared" ref="I257:N257" si="42">SUM(I258,I260,I265,I272)</f>
        <v>1870</v>
      </c>
      <c r="J257" s="5">
        <f t="shared" si="42"/>
        <v>370</v>
      </c>
      <c r="K257" s="5">
        <f t="shared" si="42"/>
        <v>1500</v>
      </c>
      <c r="L257" s="5">
        <f t="shared" si="42"/>
        <v>0</v>
      </c>
      <c r="M257" s="5">
        <f t="shared" si="42"/>
        <v>0</v>
      </c>
      <c r="N257" s="5">
        <f t="shared" si="42"/>
        <v>0</v>
      </c>
      <c r="O257" s="5" t="s">
        <v>24</v>
      </c>
      <c r="P257" s="8"/>
      <c r="Q257" s="7"/>
      <c r="R257" s="7"/>
    </row>
    <row r="258" ht="36" spans="1:18">
      <c r="A258" s="6" t="s">
        <v>526</v>
      </c>
      <c r="B258" s="5">
        <f>SUM(B259)</f>
        <v>1</v>
      </c>
      <c r="C258" s="8"/>
      <c r="D258" s="8" t="s">
        <v>527</v>
      </c>
      <c r="E258" s="8"/>
      <c r="F258" s="5" t="s">
        <v>24</v>
      </c>
      <c r="G258" s="5" t="s">
        <v>24</v>
      </c>
      <c r="H258" s="5" t="s">
        <v>24</v>
      </c>
      <c r="I258" s="5">
        <f t="shared" ref="I258:K258" si="43">SUM(I259)</f>
        <v>1500</v>
      </c>
      <c r="J258" s="5">
        <f t="shared" si="43"/>
        <v>0</v>
      </c>
      <c r="K258" s="5">
        <f t="shared" si="43"/>
        <v>1500</v>
      </c>
      <c r="L258" s="24"/>
      <c r="M258" s="24"/>
      <c r="N258" s="24"/>
      <c r="O258" s="5" t="s">
        <v>24</v>
      </c>
      <c r="P258" s="5" t="s">
        <v>24</v>
      </c>
      <c r="Q258" s="5" t="s">
        <v>24</v>
      </c>
      <c r="R258" s="7"/>
    </row>
    <row r="259" ht="96" spans="1:18">
      <c r="A259" s="32" t="s">
        <v>528</v>
      </c>
      <c r="B259" s="33">
        <v>1</v>
      </c>
      <c r="C259" s="33" t="s">
        <v>28</v>
      </c>
      <c r="D259" s="33" t="s">
        <v>527</v>
      </c>
      <c r="E259" s="33">
        <v>1000</v>
      </c>
      <c r="F259" s="32" t="s">
        <v>529</v>
      </c>
      <c r="G259" s="33" t="s">
        <v>32</v>
      </c>
      <c r="H259" s="33">
        <v>2023</v>
      </c>
      <c r="I259" s="33">
        <v>1500</v>
      </c>
      <c r="J259" s="38"/>
      <c r="K259" s="33">
        <v>1500</v>
      </c>
      <c r="L259" s="38"/>
      <c r="M259" s="38"/>
      <c r="N259" s="38"/>
      <c r="O259" s="33" t="s">
        <v>463</v>
      </c>
      <c r="P259" s="33" t="s">
        <v>85</v>
      </c>
      <c r="Q259" s="40" t="s">
        <v>35</v>
      </c>
      <c r="R259" s="40"/>
    </row>
    <row r="260" ht="36" spans="1:18">
      <c r="A260" s="6" t="s">
        <v>530</v>
      </c>
      <c r="B260" s="5">
        <f>SUBTOTAL(9,B261,B263,B264)</f>
        <v>1</v>
      </c>
      <c r="C260" s="8"/>
      <c r="D260" s="8" t="s">
        <v>24</v>
      </c>
      <c r="E260" s="8"/>
      <c r="F260" s="5" t="s">
        <v>24</v>
      </c>
      <c r="G260" s="5" t="s">
        <v>24</v>
      </c>
      <c r="H260" s="5" t="s">
        <v>24</v>
      </c>
      <c r="I260" s="5">
        <f t="shared" ref="I260:N260" si="44">SUBTOTAL(9,I261,I263,I264)</f>
        <v>370</v>
      </c>
      <c r="J260" s="5">
        <f t="shared" si="44"/>
        <v>370</v>
      </c>
      <c r="K260" s="5">
        <f t="shared" si="44"/>
        <v>0</v>
      </c>
      <c r="L260" s="5">
        <f t="shared" si="44"/>
        <v>0</v>
      </c>
      <c r="M260" s="5">
        <f t="shared" si="44"/>
        <v>0</v>
      </c>
      <c r="N260" s="5">
        <f t="shared" si="44"/>
        <v>0</v>
      </c>
      <c r="O260" s="8" t="s">
        <v>24</v>
      </c>
      <c r="P260" s="8"/>
      <c r="Q260" s="7"/>
      <c r="R260" s="7"/>
    </row>
    <row r="261" ht="36" spans="1:18">
      <c r="A261" s="27" t="s">
        <v>531</v>
      </c>
      <c r="B261" s="8">
        <f>SUM(B262)</f>
        <v>1</v>
      </c>
      <c r="C261" s="8" t="s">
        <v>28</v>
      </c>
      <c r="D261" s="8" t="s">
        <v>92</v>
      </c>
      <c r="E261" s="8"/>
      <c r="F261" s="22"/>
      <c r="G261" s="8"/>
      <c r="H261" s="8"/>
      <c r="I261" s="8">
        <f>SUM(I262)</f>
        <v>370</v>
      </c>
      <c r="J261" s="8">
        <f>SUM(J262)</f>
        <v>370</v>
      </c>
      <c r="K261" s="24"/>
      <c r="L261" s="24"/>
      <c r="M261" s="24"/>
      <c r="N261" s="24"/>
      <c r="O261" s="8"/>
      <c r="P261" s="8"/>
      <c r="Q261" s="7"/>
      <c r="R261" s="7"/>
    </row>
    <row r="262" ht="84" spans="1:18">
      <c r="A262" s="27" t="s">
        <v>532</v>
      </c>
      <c r="B262" s="8">
        <v>1</v>
      </c>
      <c r="C262" s="8" t="s">
        <v>28</v>
      </c>
      <c r="D262" s="8" t="s">
        <v>315</v>
      </c>
      <c r="E262" s="8">
        <v>1200</v>
      </c>
      <c r="F262" s="7" t="s">
        <v>533</v>
      </c>
      <c r="G262" s="8" t="s">
        <v>32</v>
      </c>
      <c r="H262" s="8">
        <v>2023</v>
      </c>
      <c r="I262" s="8">
        <v>370</v>
      </c>
      <c r="J262" s="8">
        <v>370</v>
      </c>
      <c r="K262" s="8"/>
      <c r="L262" s="8"/>
      <c r="M262" s="8"/>
      <c r="N262" s="8"/>
      <c r="O262" s="8" t="s">
        <v>191</v>
      </c>
      <c r="P262" s="8"/>
      <c r="Q262" s="7" t="s">
        <v>35</v>
      </c>
      <c r="R262" s="7"/>
    </row>
    <row r="263" ht="36" spans="1:18">
      <c r="A263" s="27" t="s">
        <v>534</v>
      </c>
      <c r="B263" s="8"/>
      <c r="C263" s="8"/>
      <c r="D263" s="8" t="s">
        <v>315</v>
      </c>
      <c r="E263" s="8"/>
      <c r="F263" s="5" t="s">
        <v>24</v>
      </c>
      <c r="G263" s="5" t="s">
        <v>24</v>
      </c>
      <c r="H263" s="5" t="s">
        <v>24</v>
      </c>
      <c r="I263" s="24"/>
      <c r="J263" s="24"/>
      <c r="K263" s="24"/>
      <c r="L263" s="24"/>
      <c r="M263" s="24"/>
      <c r="N263" s="24"/>
      <c r="O263" s="8" t="s">
        <v>24</v>
      </c>
      <c r="P263" s="8" t="s">
        <v>24</v>
      </c>
      <c r="Q263" s="8" t="s">
        <v>24</v>
      </c>
      <c r="R263" s="7"/>
    </row>
    <row r="264" ht="24" spans="1:18">
      <c r="A264" s="27" t="s">
        <v>535</v>
      </c>
      <c r="B264" s="8"/>
      <c r="C264" s="8"/>
      <c r="D264" s="8" t="s">
        <v>92</v>
      </c>
      <c r="E264" s="8"/>
      <c r="F264" s="5" t="s">
        <v>24</v>
      </c>
      <c r="G264" s="5" t="s">
        <v>24</v>
      </c>
      <c r="H264" s="5" t="s">
        <v>24</v>
      </c>
      <c r="I264" s="24"/>
      <c r="J264" s="24"/>
      <c r="K264" s="24"/>
      <c r="L264" s="24"/>
      <c r="M264" s="24"/>
      <c r="N264" s="24"/>
      <c r="O264" s="8" t="s">
        <v>24</v>
      </c>
      <c r="P264" s="8" t="s">
        <v>24</v>
      </c>
      <c r="Q264" s="8" t="s">
        <v>24</v>
      </c>
      <c r="R264" s="7"/>
    </row>
    <row r="265" ht="36" spans="1:18">
      <c r="A265" s="6" t="s">
        <v>536</v>
      </c>
      <c r="B265" s="5">
        <f>SUBTOTAL(9,B266:B271)</f>
        <v>0</v>
      </c>
      <c r="C265" s="8"/>
      <c r="D265" s="8" t="s">
        <v>24</v>
      </c>
      <c r="E265" s="8" t="s">
        <v>24</v>
      </c>
      <c r="F265" s="5" t="s">
        <v>24</v>
      </c>
      <c r="G265" s="5" t="s">
        <v>24</v>
      </c>
      <c r="H265" s="5" t="s">
        <v>24</v>
      </c>
      <c r="I265" s="5">
        <f t="shared" ref="I265:N265" si="45">SUBTOTAL(9,I266:I271)</f>
        <v>0</v>
      </c>
      <c r="J265" s="5">
        <f t="shared" si="45"/>
        <v>0</v>
      </c>
      <c r="K265" s="5">
        <f t="shared" si="45"/>
        <v>0</v>
      </c>
      <c r="L265" s="5">
        <f t="shared" si="45"/>
        <v>0</v>
      </c>
      <c r="M265" s="5">
        <f t="shared" si="45"/>
        <v>0</v>
      </c>
      <c r="N265" s="5">
        <f t="shared" si="45"/>
        <v>0</v>
      </c>
      <c r="O265" s="8" t="s">
        <v>24</v>
      </c>
      <c r="P265" s="8" t="s">
        <v>24</v>
      </c>
      <c r="Q265" s="8" t="s">
        <v>24</v>
      </c>
      <c r="R265" s="7"/>
    </row>
    <row r="266" ht="36" spans="1:18">
      <c r="A266" s="27" t="s">
        <v>537</v>
      </c>
      <c r="B266" s="5"/>
      <c r="C266" s="5"/>
      <c r="D266" s="8" t="s">
        <v>315</v>
      </c>
      <c r="E266" s="5"/>
      <c r="F266" s="5" t="s">
        <v>24</v>
      </c>
      <c r="G266" s="5" t="s">
        <v>24</v>
      </c>
      <c r="H266" s="5" t="s">
        <v>24</v>
      </c>
      <c r="I266" s="18"/>
      <c r="J266" s="18">
        <v>0</v>
      </c>
      <c r="K266" s="18"/>
      <c r="L266" s="18"/>
      <c r="M266" s="18"/>
      <c r="N266" s="18"/>
      <c r="O266" s="8" t="s">
        <v>24</v>
      </c>
      <c r="P266" s="8" t="s">
        <v>24</v>
      </c>
      <c r="Q266" s="8" t="s">
        <v>24</v>
      </c>
      <c r="R266" s="7"/>
    </row>
    <row r="267" ht="24" spans="1:18">
      <c r="A267" s="27" t="s">
        <v>538</v>
      </c>
      <c r="B267" s="5"/>
      <c r="C267" s="8"/>
      <c r="D267" s="8" t="s">
        <v>315</v>
      </c>
      <c r="E267" s="5"/>
      <c r="F267" s="5" t="s">
        <v>24</v>
      </c>
      <c r="G267" s="5" t="s">
        <v>24</v>
      </c>
      <c r="H267" s="5" t="s">
        <v>24</v>
      </c>
      <c r="I267" s="18"/>
      <c r="J267" s="24" t="s">
        <v>24</v>
      </c>
      <c r="K267" s="18"/>
      <c r="L267" s="18"/>
      <c r="M267" s="18"/>
      <c r="N267" s="18"/>
      <c r="O267" s="8" t="s">
        <v>24</v>
      </c>
      <c r="P267" s="8" t="s">
        <v>24</v>
      </c>
      <c r="Q267" s="8" t="s">
        <v>24</v>
      </c>
      <c r="R267" s="7"/>
    </row>
    <row r="268" ht="24" spans="1:18">
      <c r="A268" s="27" t="s">
        <v>539</v>
      </c>
      <c r="B268" s="5"/>
      <c r="C268" s="5"/>
      <c r="D268" s="8" t="s">
        <v>315</v>
      </c>
      <c r="E268" s="5"/>
      <c r="F268" s="5" t="s">
        <v>24</v>
      </c>
      <c r="G268" s="5" t="s">
        <v>24</v>
      </c>
      <c r="H268" s="5" t="s">
        <v>24</v>
      </c>
      <c r="I268" s="18"/>
      <c r="J268" s="18">
        <v>0</v>
      </c>
      <c r="K268" s="18"/>
      <c r="L268" s="18"/>
      <c r="M268" s="18"/>
      <c r="N268" s="18"/>
      <c r="O268" s="8" t="s">
        <v>24</v>
      </c>
      <c r="P268" s="8" t="s">
        <v>24</v>
      </c>
      <c r="Q268" s="8" t="s">
        <v>24</v>
      </c>
      <c r="R268" s="7"/>
    </row>
    <row r="269" ht="36" spans="1:18">
      <c r="A269" s="27" t="s">
        <v>540</v>
      </c>
      <c r="B269" s="5"/>
      <c r="C269" s="8"/>
      <c r="D269" s="8" t="s">
        <v>315</v>
      </c>
      <c r="E269" s="5"/>
      <c r="F269" s="5" t="s">
        <v>24</v>
      </c>
      <c r="G269" s="5" t="s">
        <v>24</v>
      </c>
      <c r="H269" s="5" t="s">
        <v>24</v>
      </c>
      <c r="I269" s="18"/>
      <c r="J269" s="24" t="s">
        <v>24</v>
      </c>
      <c r="K269" s="18"/>
      <c r="L269" s="18"/>
      <c r="M269" s="18"/>
      <c r="N269" s="18"/>
      <c r="O269" s="8" t="s">
        <v>24</v>
      </c>
      <c r="P269" s="8" t="s">
        <v>24</v>
      </c>
      <c r="Q269" s="8" t="s">
        <v>24</v>
      </c>
      <c r="R269" s="7"/>
    </row>
    <row r="270" ht="24" spans="1:18">
      <c r="A270" s="27" t="s">
        <v>541</v>
      </c>
      <c r="B270" s="5"/>
      <c r="C270" s="8"/>
      <c r="D270" s="8" t="s">
        <v>315</v>
      </c>
      <c r="E270" s="5"/>
      <c r="F270" s="5" t="s">
        <v>24</v>
      </c>
      <c r="G270" s="5" t="s">
        <v>24</v>
      </c>
      <c r="H270" s="5" t="s">
        <v>24</v>
      </c>
      <c r="I270" s="18"/>
      <c r="J270" s="24" t="s">
        <v>24</v>
      </c>
      <c r="K270" s="18"/>
      <c r="L270" s="18"/>
      <c r="M270" s="18"/>
      <c r="N270" s="18"/>
      <c r="O270" s="8" t="s">
        <v>24</v>
      </c>
      <c r="P270" s="8" t="s">
        <v>24</v>
      </c>
      <c r="Q270" s="8" t="s">
        <v>24</v>
      </c>
      <c r="R270" s="7"/>
    </row>
    <row r="271" ht="36" spans="1:18">
      <c r="A271" s="27" t="s">
        <v>542</v>
      </c>
      <c r="B271" s="5"/>
      <c r="C271" s="8"/>
      <c r="D271" s="8" t="s">
        <v>315</v>
      </c>
      <c r="E271" s="5"/>
      <c r="F271" s="5" t="s">
        <v>24</v>
      </c>
      <c r="G271" s="5" t="s">
        <v>24</v>
      </c>
      <c r="H271" s="5" t="s">
        <v>24</v>
      </c>
      <c r="I271" s="18"/>
      <c r="J271" s="24" t="s">
        <v>24</v>
      </c>
      <c r="K271" s="18"/>
      <c r="L271" s="18"/>
      <c r="M271" s="18"/>
      <c r="N271" s="18"/>
      <c r="O271" s="8" t="s">
        <v>24</v>
      </c>
      <c r="P271" s="8" t="s">
        <v>24</v>
      </c>
      <c r="Q271" s="8" t="s">
        <v>24</v>
      </c>
      <c r="R271" s="7"/>
    </row>
    <row r="272" ht="36" spans="1:18">
      <c r="A272" s="6" t="s">
        <v>543</v>
      </c>
      <c r="B272" s="5">
        <f>SUBTOTAL(9,B273:B277)</f>
        <v>0</v>
      </c>
      <c r="C272" s="5"/>
      <c r="D272" s="5" t="s">
        <v>24</v>
      </c>
      <c r="E272" s="5" t="s">
        <v>24</v>
      </c>
      <c r="F272" s="5" t="s">
        <v>24</v>
      </c>
      <c r="G272" s="5" t="s">
        <v>24</v>
      </c>
      <c r="H272" s="5" t="s">
        <v>24</v>
      </c>
      <c r="I272" s="5">
        <f t="shared" ref="I272:N272" si="46">SUBTOTAL(9,I273:I277)</f>
        <v>0</v>
      </c>
      <c r="J272" s="5">
        <f t="shared" si="46"/>
        <v>0</v>
      </c>
      <c r="K272" s="5">
        <f t="shared" si="46"/>
        <v>0</v>
      </c>
      <c r="L272" s="5">
        <f t="shared" si="46"/>
        <v>0</v>
      </c>
      <c r="M272" s="5">
        <f t="shared" si="46"/>
        <v>0</v>
      </c>
      <c r="N272" s="5">
        <f t="shared" si="46"/>
        <v>0</v>
      </c>
      <c r="O272" s="8" t="s">
        <v>24</v>
      </c>
      <c r="P272" s="8" t="s">
        <v>24</v>
      </c>
      <c r="Q272" s="8" t="s">
        <v>24</v>
      </c>
      <c r="R272" s="7"/>
    </row>
    <row r="273" ht="36" spans="1:18">
      <c r="A273" s="27" t="s">
        <v>544</v>
      </c>
      <c r="B273" s="8"/>
      <c r="C273" s="8"/>
      <c r="D273" s="8" t="s">
        <v>315</v>
      </c>
      <c r="E273" s="8"/>
      <c r="F273" s="5" t="s">
        <v>24</v>
      </c>
      <c r="G273" s="5" t="s">
        <v>24</v>
      </c>
      <c r="H273" s="5" t="s">
        <v>24</v>
      </c>
      <c r="I273" s="24"/>
      <c r="J273" s="24">
        <v>0</v>
      </c>
      <c r="K273" s="24"/>
      <c r="L273" s="24"/>
      <c r="M273" s="24"/>
      <c r="N273" s="24"/>
      <c r="O273" s="8" t="s">
        <v>24</v>
      </c>
      <c r="P273" s="8" t="s">
        <v>24</v>
      </c>
      <c r="Q273" s="8" t="s">
        <v>24</v>
      </c>
      <c r="R273" s="7"/>
    </row>
    <row r="274" ht="36" spans="1:18">
      <c r="A274" s="27" t="s">
        <v>545</v>
      </c>
      <c r="B274" s="8"/>
      <c r="C274" s="8"/>
      <c r="D274" s="8"/>
      <c r="E274" s="8"/>
      <c r="F274" s="5" t="s">
        <v>24</v>
      </c>
      <c r="G274" s="5" t="s">
        <v>24</v>
      </c>
      <c r="H274" s="5" t="s">
        <v>24</v>
      </c>
      <c r="I274" s="24"/>
      <c r="J274" s="24" t="s">
        <v>24</v>
      </c>
      <c r="K274" s="24"/>
      <c r="L274" s="24"/>
      <c r="M274" s="24"/>
      <c r="N274" s="24"/>
      <c r="O274" s="8" t="s">
        <v>24</v>
      </c>
      <c r="P274" s="8" t="s">
        <v>24</v>
      </c>
      <c r="Q274" s="8" t="s">
        <v>24</v>
      </c>
      <c r="R274" s="7"/>
    </row>
    <row r="275" ht="36" spans="1:18">
      <c r="A275" s="27" t="s">
        <v>546</v>
      </c>
      <c r="B275" s="8"/>
      <c r="C275" s="8"/>
      <c r="D275" s="8" t="s">
        <v>315</v>
      </c>
      <c r="E275" s="8"/>
      <c r="F275" s="5" t="s">
        <v>24</v>
      </c>
      <c r="G275" s="5" t="s">
        <v>24</v>
      </c>
      <c r="H275" s="5" t="s">
        <v>24</v>
      </c>
      <c r="I275" s="24"/>
      <c r="J275" s="24" t="s">
        <v>24</v>
      </c>
      <c r="K275" s="24"/>
      <c r="L275" s="24"/>
      <c r="M275" s="24"/>
      <c r="N275" s="24"/>
      <c r="O275" s="8" t="s">
        <v>24</v>
      </c>
      <c r="P275" s="8" t="s">
        <v>24</v>
      </c>
      <c r="Q275" s="8" t="s">
        <v>24</v>
      </c>
      <c r="R275" s="7"/>
    </row>
    <row r="276" ht="24" spans="1:18">
      <c r="A276" s="27" t="s">
        <v>547</v>
      </c>
      <c r="B276" s="8"/>
      <c r="C276" s="8"/>
      <c r="D276" s="8" t="s">
        <v>315</v>
      </c>
      <c r="E276" s="8"/>
      <c r="F276" s="5" t="s">
        <v>24</v>
      </c>
      <c r="G276" s="5" t="s">
        <v>24</v>
      </c>
      <c r="H276" s="5" t="s">
        <v>24</v>
      </c>
      <c r="I276" s="24"/>
      <c r="J276" s="24" t="s">
        <v>24</v>
      </c>
      <c r="K276" s="24"/>
      <c r="L276" s="24"/>
      <c r="M276" s="24"/>
      <c r="N276" s="24"/>
      <c r="O276" s="8" t="s">
        <v>24</v>
      </c>
      <c r="P276" s="8" t="s">
        <v>24</v>
      </c>
      <c r="Q276" s="8" t="s">
        <v>24</v>
      </c>
      <c r="R276" s="7"/>
    </row>
    <row r="277" ht="24" spans="1:18">
      <c r="A277" s="27" t="s">
        <v>548</v>
      </c>
      <c r="B277" s="8"/>
      <c r="C277" s="8"/>
      <c r="D277" s="8"/>
      <c r="E277" s="8"/>
      <c r="F277" s="5" t="s">
        <v>24</v>
      </c>
      <c r="G277" s="5" t="s">
        <v>24</v>
      </c>
      <c r="H277" s="5" t="s">
        <v>24</v>
      </c>
      <c r="I277" s="24"/>
      <c r="J277" s="24" t="s">
        <v>24</v>
      </c>
      <c r="K277" s="24"/>
      <c r="L277" s="24"/>
      <c r="M277" s="24"/>
      <c r="N277" s="24"/>
      <c r="O277" s="8" t="s">
        <v>24</v>
      </c>
      <c r="P277" s="8" t="s">
        <v>24</v>
      </c>
      <c r="Q277" s="8" t="s">
        <v>24</v>
      </c>
      <c r="R277" s="7"/>
    </row>
    <row r="278" ht="36" spans="1:18">
      <c r="A278" s="6" t="s">
        <v>549</v>
      </c>
      <c r="B278" s="5">
        <f>SUBTOTAL(9,B279,B283)</f>
        <v>0</v>
      </c>
      <c r="C278" s="5"/>
      <c r="D278" s="5" t="s">
        <v>24</v>
      </c>
      <c r="E278" s="5" t="s">
        <v>24</v>
      </c>
      <c r="F278" s="5" t="s">
        <v>24</v>
      </c>
      <c r="G278" s="5" t="s">
        <v>24</v>
      </c>
      <c r="H278" s="5" t="s">
        <v>24</v>
      </c>
      <c r="I278" s="5">
        <f t="shared" ref="I278:N278" si="47">SUBTOTAL(9,I279,I283)</f>
        <v>0</v>
      </c>
      <c r="J278" s="5">
        <f t="shared" si="47"/>
        <v>0</v>
      </c>
      <c r="K278" s="5">
        <f t="shared" si="47"/>
        <v>0</v>
      </c>
      <c r="L278" s="5">
        <f t="shared" si="47"/>
        <v>0</v>
      </c>
      <c r="M278" s="5">
        <f t="shared" si="47"/>
        <v>0</v>
      </c>
      <c r="N278" s="5">
        <f t="shared" si="47"/>
        <v>0</v>
      </c>
      <c r="O278" s="5" t="s">
        <v>24</v>
      </c>
      <c r="P278" s="5" t="s">
        <v>24</v>
      </c>
      <c r="Q278" s="5" t="s">
        <v>24</v>
      </c>
      <c r="R278" s="7"/>
    </row>
    <row r="279" ht="36" spans="1:18">
      <c r="A279" s="34" t="s">
        <v>550</v>
      </c>
      <c r="B279" s="5">
        <f>SUBTOTAL(9,B280:B282)</f>
        <v>0</v>
      </c>
      <c r="C279" s="5"/>
      <c r="D279" s="5" t="s">
        <v>24</v>
      </c>
      <c r="E279" s="5" t="s">
        <v>24</v>
      </c>
      <c r="F279" s="5" t="s">
        <v>24</v>
      </c>
      <c r="G279" s="5" t="s">
        <v>24</v>
      </c>
      <c r="H279" s="5" t="s">
        <v>24</v>
      </c>
      <c r="I279" s="5">
        <f t="shared" ref="I279:N279" si="48">SUBTOTAL(9,I280:I282)</f>
        <v>0</v>
      </c>
      <c r="J279" s="5">
        <f t="shared" si="48"/>
        <v>0</v>
      </c>
      <c r="K279" s="5">
        <f t="shared" si="48"/>
        <v>0</v>
      </c>
      <c r="L279" s="5">
        <f t="shared" si="48"/>
        <v>0</v>
      </c>
      <c r="M279" s="5">
        <f t="shared" si="48"/>
        <v>0</v>
      </c>
      <c r="N279" s="5">
        <f t="shared" si="48"/>
        <v>0</v>
      </c>
      <c r="O279" s="5" t="s">
        <v>24</v>
      </c>
      <c r="P279" s="5" t="s">
        <v>24</v>
      </c>
      <c r="Q279" s="5" t="s">
        <v>24</v>
      </c>
      <c r="R279" s="7"/>
    </row>
    <row r="280" ht="36" spans="1:18">
      <c r="A280" s="35" t="s">
        <v>551</v>
      </c>
      <c r="B280" s="8"/>
      <c r="C280" s="8" t="s">
        <v>28</v>
      </c>
      <c r="D280" s="8" t="s">
        <v>92</v>
      </c>
      <c r="E280" s="8"/>
      <c r="F280" s="11"/>
      <c r="G280" s="8"/>
      <c r="H280" s="8"/>
      <c r="I280" s="24"/>
      <c r="J280" s="24"/>
      <c r="K280" s="24"/>
      <c r="L280" s="24"/>
      <c r="M280" s="24"/>
      <c r="N280" s="24"/>
      <c r="O280" s="8"/>
      <c r="P280" s="8"/>
      <c r="Q280" s="7"/>
      <c r="R280" s="7"/>
    </row>
    <row r="281" ht="36" spans="1:18">
      <c r="A281" s="35" t="s">
        <v>552</v>
      </c>
      <c r="B281" s="5"/>
      <c r="C281" s="8"/>
      <c r="D281" s="8" t="s">
        <v>92</v>
      </c>
      <c r="E281" s="8"/>
      <c r="F281" s="5" t="s">
        <v>24</v>
      </c>
      <c r="G281" s="5" t="s">
        <v>24</v>
      </c>
      <c r="H281" s="5" t="s">
        <v>24</v>
      </c>
      <c r="I281" s="24"/>
      <c r="J281" s="24" t="s">
        <v>24</v>
      </c>
      <c r="K281" s="24"/>
      <c r="L281" s="24"/>
      <c r="M281" s="24"/>
      <c r="N281" s="24"/>
      <c r="O281" s="8" t="s">
        <v>24</v>
      </c>
      <c r="P281" s="8" t="s">
        <v>24</v>
      </c>
      <c r="Q281" s="8" t="s">
        <v>24</v>
      </c>
      <c r="R281" s="7"/>
    </row>
    <row r="282" ht="48" spans="1:18">
      <c r="A282" s="35" t="s">
        <v>553</v>
      </c>
      <c r="B282" s="5"/>
      <c r="C282" s="8"/>
      <c r="D282" s="8" t="s">
        <v>92</v>
      </c>
      <c r="E282" s="8"/>
      <c r="F282" s="5" t="s">
        <v>24</v>
      </c>
      <c r="G282" s="5" t="s">
        <v>24</v>
      </c>
      <c r="H282" s="5" t="s">
        <v>24</v>
      </c>
      <c r="I282" s="24"/>
      <c r="J282" s="24"/>
      <c r="K282" s="24"/>
      <c r="L282" s="24"/>
      <c r="M282" s="24"/>
      <c r="N282" s="24"/>
      <c r="O282" s="5" t="s">
        <v>24</v>
      </c>
      <c r="P282" s="5" t="s">
        <v>24</v>
      </c>
      <c r="Q282" s="5" t="s">
        <v>24</v>
      </c>
      <c r="R282" s="7"/>
    </row>
    <row r="283" ht="36" spans="1:18">
      <c r="A283" s="34" t="s">
        <v>554</v>
      </c>
      <c r="B283" s="5">
        <f>SUBTOTAL(9,B284:B288)</f>
        <v>1</v>
      </c>
      <c r="C283" s="5"/>
      <c r="D283" s="5" t="s">
        <v>24</v>
      </c>
      <c r="E283" s="5" t="s">
        <v>24</v>
      </c>
      <c r="F283" s="5" t="s">
        <v>24</v>
      </c>
      <c r="G283" s="5" t="s">
        <v>24</v>
      </c>
      <c r="H283" s="5" t="s">
        <v>24</v>
      </c>
      <c r="I283" s="5">
        <f t="shared" ref="I283:N283" si="49">SUBTOTAL(9,I284:I288)</f>
        <v>14</v>
      </c>
      <c r="J283" s="5">
        <f t="shared" si="49"/>
        <v>14</v>
      </c>
      <c r="K283" s="5">
        <f t="shared" si="49"/>
        <v>0</v>
      </c>
      <c r="L283" s="5">
        <f t="shared" si="49"/>
        <v>0</v>
      </c>
      <c r="M283" s="5">
        <f t="shared" si="49"/>
        <v>0</v>
      </c>
      <c r="N283" s="5">
        <f t="shared" si="49"/>
        <v>0</v>
      </c>
      <c r="O283" s="5" t="s">
        <v>24</v>
      </c>
      <c r="P283" s="5" t="s">
        <v>24</v>
      </c>
      <c r="Q283" s="5" t="s">
        <v>24</v>
      </c>
      <c r="R283" s="6"/>
    </row>
    <row r="284" ht="36" spans="1:18">
      <c r="A284" s="35" t="s">
        <v>555</v>
      </c>
      <c r="B284" s="5"/>
      <c r="C284" s="8"/>
      <c r="D284" s="8" t="s">
        <v>315</v>
      </c>
      <c r="E284" s="5"/>
      <c r="F284" s="5" t="s">
        <v>24</v>
      </c>
      <c r="G284" s="5" t="s">
        <v>24</v>
      </c>
      <c r="H284" s="5" t="s">
        <v>24</v>
      </c>
      <c r="I284" s="18"/>
      <c r="J284" s="24" t="s">
        <v>24</v>
      </c>
      <c r="K284" s="18"/>
      <c r="L284" s="18"/>
      <c r="M284" s="18"/>
      <c r="N284" s="18"/>
      <c r="O284" s="5" t="s">
        <v>24</v>
      </c>
      <c r="P284" s="5" t="s">
        <v>24</v>
      </c>
      <c r="Q284" s="5" t="s">
        <v>24</v>
      </c>
      <c r="R284" s="7"/>
    </row>
    <row r="285" ht="36" spans="1:18">
      <c r="A285" s="35" t="s">
        <v>556</v>
      </c>
      <c r="B285" s="8"/>
      <c r="C285" s="8"/>
      <c r="D285" s="8" t="s">
        <v>48</v>
      </c>
      <c r="E285" s="8"/>
      <c r="F285" s="5" t="s">
        <v>24</v>
      </c>
      <c r="G285" s="5" t="s">
        <v>24</v>
      </c>
      <c r="H285" s="5" t="s">
        <v>24</v>
      </c>
      <c r="I285" s="24"/>
      <c r="J285" s="24" t="s">
        <v>24</v>
      </c>
      <c r="K285" s="24"/>
      <c r="L285" s="24"/>
      <c r="M285" s="24"/>
      <c r="N285" s="24"/>
      <c r="O285" s="5" t="s">
        <v>24</v>
      </c>
      <c r="P285" s="5" t="s">
        <v>24</v>
      </c>
      <c r="Q285" s="5" t="s">
        <v>24</v>
      </c>
      <c r="R285" s="7"/>
    </row>
    <row r="286" ht="36" spans="1:18">
      <c r="A286" s="35" t="s">
        <v>557</v>
      </c>
      <c r="B286" s="8"/>
      <c r="C286" s="8" t="s">
        <v>28</v>
      </c>
      <c r="D286" s="8" t="s">
        <v>315</v>
      </c>
      <c r="E286" s="8"/>
      <c r="F286" s="11"/>
      <c r="G286" s="8"/>
      <c r="H286" s="8"/>
      <c r="I286" s="24"/>
      <c r="J286" s="24"/>
      <c r="K286" s="24"/>
      <c r="L286" s="24"/>
      <c r="M286" s="24"/>
      <c r="N286" s="24"/>
      <c r="O286" s="11"/>
      <c r="P286" s="8"/>
      <c r="Q286" s="7"/>
      <c r="R286" s="7"/>
    </row>
    <row r="287" ht="112.5" spans="1:18">
      <c r="A287" s="35" t="s">
        <v>558</v>
      </c>
      <c r="B287" s="8">
        <v>1</v>
      </c>
      <c r="C287" s="8" t="s">
        <v>28</v>
      </c>
      <c r="D287" s="8" t="s">
        <v>92</v>
      </c>
      <c r="E287" s="8">
        <v>1</v>
      </c>
      <c r="F287" s="11" t="s">
        <v>559</v>
      </c>
      <c r="G287" s="8" t="s">
        <v>94</v>
      </c>
      <c r="H287" s="8">
        <v>2023</v>
      </c>
      <c r="I287" s="24">
        <v>14</v>
      </c>
      <c r="J287" s="24">
        <v>14</v>
      </c>
      <c r="K287" s="24"/>
      <c r="L287" s="24"/>
      <c r="M287" s="24"/>
      <c r="N287" s="24"/>
      <c r="O287" s="11" t="s">
        <v>84</v>
      </c>
      <c r="P287" s="8" t="s">
        <v>46</v>
      </c>
      <c r="Q287" s="7" t="s">
        <v>35</v>
      </c>
      <c r="R287" s="7"/>
    </row>
    <row r="288" ht="24" spans="1:18">
      <c r="A288" s="35" t="s">
        <v>560</v>
      </c>
      <c r="B288" s="8"/>
      <c r="C288" s="8" t="s">
        <v>28</v>
      </c>
      <c r="D288" s="8" t="s">
        <v>368</v>
      </c>
      <c r="E288" s="8"/>
      <c r="F288" s="11"/>
      <c r="G288" s="8"/>
      <c r="H288" s="8"/>
      <c r="I288" s="24"/>
      <c r="J288" s="24"/>
      <c r="K288" s="24"/>
      <c r="L288" s="24"/>
      <c r="M288" s="24"/>
      <c r="N288" s="24"/>
      <c r="O288" s="11"/>
      <c r="P288" s="8"/>
      <c r="Q288" s="7"/>
      <c r="R288" s="7"/>
    </row>
    <row r="289" spans="1:18">
      <c r="A289" s="36" t="s">
        <v>561</v>
      </c>
      <c r="B289" s="37"/>
      <c r="C289" s="37"/>
      <c r="D289" s="37"/>
      <c r="E289" s="37"/>
      <c r="F289" s="37"/>
      <c r="G289" s="37"/>
      <c r="H289" s="37"/>
      <c r="I289" s="39"/>
      <c r="J289" s="39"/>
      <c r="K289" s="39"/>
      <c r="L289" s="39"/>
      <c r="M289" s="39"/>
      <c r="N289" s="39"/>
      <c r="O289" s="37"/>
      <c r="P289" s="37"/>
      <c r="Q289" s="41"/>
      <c r="R289" s="42"/>
    </row>
  </sheetData>
  <mergeCells count="16">
    <mergeCell ref="A1:R1"/>
    <mergeCell ref="A2:C2"/>
    <mergeCell ref="D2:R2"/>
    <mergeCell ref="D3:E3"/>
    <mergeCell ref="I3:N3"/>
    <mergeCell ref="A289:R289"/>
    <mergeCell ref="A3:A4"/>
    <mergeCell ref="B3:B4"/>
    <mergeCell ref="C3:C4"/>
    <mergeCell ref="F3:F4"/>
    <mergeCell ref="G3:G4"/>
    <mergeCell ref="H3:H4"/>
    <mergeCell ref="O3:O4"/>
    <mergeCell ref="P3:P4"/>
    <mergeCell ref="Q3:Q4"/>
    <mergeCell ref="R3:R4"/>
  </mergeCells>
  <dataValidations count="3">
    <dataValidation type="list" allowBlank="1" showInputMessage="1" showErrorMessage="1" sqref="P8 P9 P10 P11 P12 P20 N23 P23 P26 P27 P28 P29 P33 P34 P35 P36 P37 P38 P39 P40 P41 P42 P43 P47 P48 P49 P56 P61 P62 P73 P74 P75 P80 P81 P82 P83 P89 P104 P105 P106 P107 P110 P111 P112 P115 P116 P123 P124 P125 P126 P129 P130 P131 P132 P135 P136 P138 P145 P146 P148 P150 P151 P152 P156 P160 P164 P167 P169 P170 P172 P183 P201 P207 P208 P211 P212 P214 P215 P216 P217 P220 P221 P244 P245 P257 P259 P262 P280 P286 P287 P288 N24:N25 P13:P15 P16:P19 P21:P22 P24:P25 P30:P32 P44:P46 P50:P53 P54:P55 P57:P60 P63:P71 P76:P78 P84:P88 P90:P97 P98:P100 P101:P103 P108:P109 P117:P121 P173:P182 P184:P196 P202:P206 P209:P210 P218:P219 P222:P243 P246:P247 P251:P252 P255:P256 P260:P261">
      <formula1>"经营性,公益性,国有资产,农户"</formula1>
    </dataValidation>
    <dataValidation type="list" allowBlank="1" showInputMessage="1" showErrorMessage="1" sqref="Q8 Q9 Q10 Q11 Q12 Q20 Q23 Q26 Q27 Q28 Q29 Q33 Q34 Q35 Q36 Q37 Q38 Q39 Q40 Q41 Q42 Q43 Q47 Q48 Q49 Q56 Q61 Q62 Q73 Q74 Q75 Q80 Q81 Q82 Q83 Q89 Q104 Q105 Q106 Q107 Q110 Q111 Q112 Q115 Q116 Q123 Q124 Q125 Q126 Q129 Q130 Q131 Q132 Q135 Q136 Q138 Q145 Q146 Q148 Q150 Q151 Q152 Q156 Q160 Q164 Q167 Q169 Q170 Q172 Q183 Q201 Q207 Q208 Q211 Q212 Q214 Q215 Q216 Q217 Q220 Q221 Q244 Q245 Q257 Q259 Q262 Q280 Q286 Q287 Q288 Q13:Q15 Q16:Q19 Q21:Q22 Q24:Q25 Q30:Q32 Q44:Q46 Q50:Q53 Q54:Q55 Q57:Q60 Q63:Q71 Q76:Q78 Q84:Q88 Q90:Q97 Q98:Q100 Q101:Q103 Q108:Q109 Q117:Q121 Q173:Q182 Q184:Q196 Q202:Q206 Q209:Q210 Q218:Q219 Q222:Q243 Q246:Q247 Q251:Q252 Q255:Q256 Q260:Q261">
      <formula1>"已明确,未设置"</formula1>
    </dataValidation>
    <dataValidation type="list" allowBlank="1" showInputMessage="1" showErrorMessage="1" sqref="C9 C10 C11 C12 C20 C23 C26 C27 C28 C33 C34 C35 C36 C37 C38 C39 C40 C41 C42 C43 C48 C56 C61 C74 C81 C82 C83 C104 C105 C107 C111 C112 C115 C122 C128 C129 C130 C132 C136 C137 C138 C139 C142 C146 C147 C148 C151 C152 C153 C155 C156 C157 C158 C160 C161 C163 C164 C166 C167 C168 C171 C206 C207 C208 C211 C212 C215 C217 C244 C245 C258 C262 C267 C281 C282 C284 C286 C287 C288 C13:C15 C16:C19 C21:C22 C24:C25 C30:C32 C44:C46 C50:C53 C54:C55 C57:C60 C63:C71 C76:C78 C84:C88 C108:C109 C117:C121 C123:C126 C173:C182 C184:C196 C198:C199 C202:C205 C209:C210 C218:C219 C222:C243 C248:C250 C251:C252 C253:C254 C255:C256 C263:C264 C269:C271 C275:C276">
      <formula1>"新建,改建,扩建"</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临沧市永德县党政机关单位</Company>
  <Application>WPS 表格</Application>
  <HeadingPairs>
    <vt:vector size="2" baseType="variant">
      <vt:variant>
        <vt:lpstr>工作表</vt:lpstr>
      </vt:variant>
      <vt:variant>
        <vt:i4>1</vt:i4>
      </vt:variant>
    </vt:vector>
  </HeadingPairs>
  <TitlesOfParts>
    <vt:vector size="1" baseType="lpstr">
      <vt:lpstr>2023年项目计划用表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贾云峰</cp:lastModifiedBy>
  <dcterms:created xsi:type="dcterms:W3CDTF">2023-12-07T08:49:00Z</dcterms:created>
  <dcterms:modified xsi:type="dcterms:W3CDTF">2024-02-20T01:46:46Z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92EBB3DB19254ADA97DCDEFC5F4D94CD</vt:lpwstr>
  </property>
  <property fmtid="{D5CDD505-2E9C-101B-9397-08002B2CF9AE}" pid="3" name="KSOProductBuildVer">
    <vt:lpwstr>2052-11.8.2.12085</vt:lpwstr>
  </property>
</Properties>
</file>