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Administrator\Desktop\2025预算公开\永德县第二完全中学\"/>
    </mc:Choice>
  </mc:AlternateContent>
  <xr:revisionPtr revIDLastSave="0" documentId="13_ncr:1_{FA1AC71D-93D7-4070-B534-3D309556B838}" xr6:coauthVersionLast="47" xr6:coauthVersionMax="47" xr10:uidLastSave="{00000000-0000-0000-0000-000000000000}"/>
  <bookViews>
    <workbookView xWindow="-120" yWindow="-120" windowWidth="29040" windowHeight="15990" firstSheet="5" activeTab="8" xr2:uid="{00000000-000D-0000-FFFF-FFFF00000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5">'“三公”经费支出预算表03'!$1:$6</definedName>
    <definedName name="_xlnm.Print_Titles" localSheetId="3">'部门财政拨款收支预算总表02-1'!$1:$6</definedName>
    <definedName name="_xlnm.Print_Titles" localSheetId="9">部门政府性基金预算支出预算表06!$1:$6</definedName>
    <definedName name="_xlnm.Print_Titles" localSheetId="14">新增资产配置表10!$1:$6</definedName>
    <definedName name="_xlnm.Print_Titles" localSheetId="4">'一般公共预算支出预算表02-2'!$1:$5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7" l="1"/>
  <c r="F5" i="17"/>
  <c r="E5" i="17"/>
  <c r="A3" i="17"/>
  <c r="A2" i="17"/>
  <c r="A3" i="16"/>
  <c r="A2" i="16"/>
  <c r="A3" i="15"/>
  <c r="A2" i="15"/>
  <c r="A3" i="14"/>
  <c r="A2" i="14"/>
  <c r="A3" i="13"/>
  <c r="A2" i="13"/>
  <c r="A3" i="12"/>
  <c r="A2" i="12"/>
  <c r="A3" i="11"/>
  <c r="A2" i="11"/>
  <c r="A3" i="10"/>
  <c r="A2" i="10"/>
  <c r="A3" i="9"/>
  <c r="A2" i="9"/>
  <c r="A3" i="8"/>
  <c r="A2" i="8"/>
  <c r="A3" i="7"/>
  <c r="A2" i="7"/>
  <c r="A3" i="6"/>
  <c r="A2" i="6"/>
  <c r="A3" i="5"/>
  <c r="A2" i="5"/>
  <c r="D5" i="4"/>
  <c r="B5" i="4"/>
  <c r="A3" i="4"/>
  <c r="A2" i="4"/>
  <c r="A3" i="3"/>
  <c r="A2" i="3"/>
  <c r="A3" i="2"/>
  <c r="A2" i="2"/>
  <c r="D38" i="1"/>
  <c r="B38" i="1"/>
  <c r="B37" i="1"/>
  <c r="B34" i="1"/>
  <c r="D5" i="1"/>
  <c r="B5" i="1"/>
  <c r="A3" i="1"/>
  <c r="A2" i="1"/>
</calcChain>
</file>

<file path=xl/sharedStrings.xml><?xml version="1.0" encoding="utf-8"?>
<sst xmlns="http://schemas.openxmlformats.org/spreadsheetml/2006/main" count="1659" uniqueCount="533">
  <si>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</si>
  <si>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</si>
  <si>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</si>
  <si>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</si>
  <si>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</si>
  <si>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</si>
  <si>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</si>
  <si>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</si>
  <si>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</si>
  <si>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</si>
  <si>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</si>
  <si>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</si>
  <si>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</si>
  <si>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</si>
  <si>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</si>
  <si>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</si>
  <si>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</si>
  <si>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</si>
  <si>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</si>
  <si>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</si>
  <si>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</si>
  <si>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</si>
  <si>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</si>
  <si>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</si>
  <si>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</si>
  <si>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</si>
  <si>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</si>
  <si>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</si>
  <si>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</si>
  <si>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</si>
  <si>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</si>
  <si>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</si>
  <si>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</si>
  <si>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</si>
  <si>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</si>
  <si>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</si>
  <si>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</si>
  <si>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</si>
  <si>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</si>
  <si>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</si>
  <si>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</si>
  <si>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</si>
  <si>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</si>
  <si>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</si>
  <si>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</si>
  <si>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</si>
  <si>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</si>
  <si>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</si>
  <si>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</si>
  <si>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</si>
  <si>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</si>
  <si>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</si>
  <si>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</si>
  <si>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</si>
  <si>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</si>
  <si>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</si>
  <si>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</si>
  <si>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</si>
  <si>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</si>
  <si>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</si>
  <si>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</si>
  <si>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</si>
  <si>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</si>
  <si>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</si>
  <si>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</si>
  <si>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</si>
  <si>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</si>
  <si>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</si>
  <si>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</si>
  <si>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</si>
  <si>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105005</t>
  </si>
  <si>
    <t>永德县第二完全中学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</si>
  <si>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</si>
  <si>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</si>
  <si>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</si>
  <si>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</si>
  <si>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</si>
  <si>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</si>
  <si>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</si>
  <si>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</si>
  <si>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</si>
  <si>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</si>
  <si>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</si>
  <si>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</si>
  <si>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</si>
  <si>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</si>
  <si>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</si>
  <si>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</si>
  <si>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</si>
  <si>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</si>
  <si>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</si>
  <si>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</si>
  <si>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</si>
  <si>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</si>
  <si>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</si>
  <si>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</si>
  <si>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</si>
  <si>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</si>
  <si>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</si>
  <si>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</si>
  <si>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</si>
  <si>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</si>
  <si>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</si>
  <si>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</si>
  <si>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</si>
  <si>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</si>
  <si>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</si>
  <si>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</si>
  <si>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</si>
  <si>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</si>
  <si>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</si>
  <si>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</si>
  <si>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</si>
  <si>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</si>
  <si>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</si>
  <si>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</si>
  <si>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</si>
  <si>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</si>
  <si>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</si>
  <si>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</si>
  <si>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</si>
  <si>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</si>
  <si>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</si>
  <si>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</si>
  <si>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</si>
  <si>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</si>
  <si>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</si>
  <si>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</si>
  <si>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</si>
  <si>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</si>
  <si>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</si>
  <si>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</si>
  <si>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</si>
  <si>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</si>
  <si>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</si>
  <si>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</si>
  <si>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</si>
  <si>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</si>
  <si>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</si>
  <si>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</si>
  <si>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</si>
  <si>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</si>
  <si>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</si>
  <si>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</si>
  <si>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</si>
  <si>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</si>
  <si>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</si>
  <si>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</si>
  <si>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</si>
  <si>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</si>
  <si>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</si>
  <si>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</si>
  <si>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</si>
  <si>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</si>
  <si>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</si>
  <si>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</si>
  <si>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</si>
  <si>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</si>
  <si>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</si>
  <si>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</si>
  <si>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</si>
  <si>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</si>
  <si>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</si>
  <si>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</si>
  <si>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</si>
  <si>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</si>
  <si>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</si>
  <si>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</si>
  <si>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</si>
  <si>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</si>
  <si>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</si>
  <si>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</si>
  <si>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</si>
  <si>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</si>
  <si>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</si>
  <si>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</si>
  <si>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</si>
  <si>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</si>
  <si>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</si>
  <si>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</si>
  <si>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</si>
  <si>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</si>
  <si>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</si>
  <si>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注：2025年我部门无“三公”经费支出预算，本表无数据，故公开空表。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</si>
  <si>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</si>
  <si>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</si>
  <si>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</si>
  <si>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</si>
  <si>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</si>
  <si>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</si>
  <si>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</si>
  <si>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</si>
  <si>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</si>
  <si>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</si>
  <si>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</si>
  <si>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</si>
  <si>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</si>
  <si>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</si>
  <si>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</si>
  <si>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</si>
  <si>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</si>
  <si>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</si>
  <si>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530923210000000019263</t>
  </si>
  <si>
    <t>事业单位工资支出</t>
  </si>
  <si>
    <t>30101</t>
  </si>
  <si>
    <t>基本工资</t>
  </si>
  <si>
    <t>30102</t>
  </si>
  <si>
    <t>津贴补贴</t>
  </si>
  <si>
    <t>2130104</t>
  </si>
  <si>
    <t>事业运行</t>
  </si>
  <si>
    <t>530923231100001423330</t>
  </si>
  <si>
    <t>集中连片乡村教师生活补助</t>
  </si>
  <si>
    <t>530923231100001423326</t>
  </si>
  <si>
    <t>事业人员参照公务员规范后绩效奖</t>
  </si>
  <si>
    <t>30107</t>
  </si>
  <si>
    <t>绩效工资</t>
  </si>
  <si>
    <t>530923210000000019264</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</si>
  <si>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</si>
  <si>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</si>
  <si>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</si>
  <si>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</si>
  <si>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</si>
  <si>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</si>
  <si>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</si>
  <si>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</si>
  <si>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</si>
  <si>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</si>
  <si>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</si>
  <si>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</si>
  <si>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</si>
  <si>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530923210000000019265</t>
  </si>
  <si>
    <t>30113</t>
  </si>
  <si>
    <t>530923251100003791104</t>
  </si>
  <si>
    <t>编外人员工资支出</t>
  </si>
  <si>
    <t>30199</t>
  </si>
  <si>
    <t>其他工资福利支出</t>
  </si>
  <si>
    <t>530923221100000498714</t>
  </si>
  <si>
    <t>工会经费</t>
  </si>
  <si>
    <t>30228</t>
  </si>
  <si>
    <t>530923210000000019270</t>
  </si>
  <si>
    <t>离退休公用经费</t>
  </si>
  <si>
    <t>30299</t>
  </si>
  <si>
    <t>其他商品和服务支出</t>
  </si>
  <si>
    <t>530923210000000019716</t>
  </si>
  <si>
    <t>退休费</t>
  </si>
  <si>
    <t>30302</t>
  </si>
  <si>
    <t>530923231100001423332</t>
  </si>
  <si>
    <t>机关事业单位职工及军人抚恤补助</t>
  </si>
  <si>
    <t>30305</t>
  </si>
  <si>
    <t>生活补助</t>
  </si>
  <si>
    <t>预算05-1表</t>
  </si>
  <si>
    <t>项目分类</t>
  </si>
  <si>
    <t>项目单位</t>
  </si>
  <si>
    <t>经济科目编码</t>
  </si>
  <si>
    <t>经济科目名称</t>
  </si>
  <si>
    <t>本年拨款</t>
  </si>
  <si>
    <t>其中：本次下达</t>
  </si>
  <si>
    <t>2025年普通高中国家助学金县级经费</t>
  </si>
  <si>
    <t>民生类</t>
  </si>
  <si>
    <t>530923251100003950793</t>
  </si>
  <si>
    <t>30308</t>
  </si>
  <si>
    <t>助学金</t>
  </si>
  <si>
    <t>2025年普通高中免学费县级资金</t>
  </si>
  <si>
    <t>事业发展类</t>
  </si>
  <si>
    <t>530923251100003769868</t>
  </si>
  <si>
    <t>30201</t>
  </si>
  <si>
    <t>办公费</t>
  </si>
  <si>
    <t>2025年普通高中生均公用经费县级资金</t>
  </si>
  <si>
    <t>530923251100003769739</t>
  </si>
  <si>
    <t>30213</t>
  </si>
  <si>
    <t>维修（护）费</t>
  </si>
  <si>
    <t>2025年普通高中脱贫家庭经济困难学生生活补助县级经费</t>
  </si>
  <si>
    <t>530923251100003769879</t>
  </si>
  <si>
    <t>2025年义教公用经费县级资金</t>
  </si>
  <si>
    <t>530923251100003769717</t>
  </si>
  <si>
    <t>2025年义务教育家庭经济困难学生生活补助县级经费</t>
  </si>
  <si>
    <t>530923251100003950468</t>
  </si>
  <si>
    <t>初中教育课后延时服务经费</t>
  </si>
  <si>
    <t>530923251100003769315</t>
  </si>
  <si>
    <t>初中学生伙食经费</t>
  </si>
  <si>
    <t>530923251100003769627</t>
  </si>
  <si>
    <t>高中学费预算外专户管理专项资金</t>
  </si>
  <si>
    <t>530923231100001685497</t>
  </si>
  <si>
    <t>30209</t>
  </si>
  <si>
    <t>物业管理费</t>
  </si>
  <si>
    <t>31002</t>
  </si>
  <si>
    <t>办公设备购置</t>
  </si>
  <si>
    <t>个税手续费补助资金</t>
  </si>
  <si>
    <t>530923210000000021914</t>
  </si>
  <si>
    <t>30211</t>
  </si>
  <si>
    <t>差旅费</t>
  </si>
  <si>
    <t>教辅资料经费</t>
  </si>
  <si>
    <t>530923251100003769571</t>
  </si>
  <si>
    <t>校服经费</t>
  </si>
  <si>
    <t>530923251100003769603</t>
  </si>
  <si>
    <t>30218</t>
  </si>
  <si>
    <t>专用材料费</t>
  </si>
  <si>
    <t>预算05-2表</t>
  </si>
  <si>
    <t>单位名称、项目名称</t>
  </si>
  <si>
    <t>项目年度绩效目标</t>
  </si>
  <si>
    <t>一级指标</t>
  </si>
  <si>
    <t>二级指标</t>
  </si>
  <si>
    <t>三级指标</t>
  </si>
  <si>
    <t>指标性质</t>
  </si>
  <si>
    <t>指标值</t>
  </si>
  <si>
    <t>度量单位</t>
  </si>
  <si>
    <t>指标属性</t>
  </si>
  <si>
    <t>指标内容</t>
  </si>
  <si>
    <t>坚持精准扶贫、精准脱贫基本方略，以国家扶贫开发工作重点和集中连片特困地区建档立卡等贫困人口为重点，采取超常规政策举措，加快实施教育扶贫工程，精准瞄准教育最薄弱领域和最贫困群体，实现“人人有学上，个个有技能。家家有希望，呼呼有帮扶”，促进教育强民，技能富民。就业安民，坚决打赢教育脱贫攻坚战。普及高中阶段教育，实现建档立卡等贫困人口教育基本公共服务全覆盖。对建档立卡高中阶段适龄人口，确保都能接受高中阶段教育，保障贫困家庭子女都能接受公平有质量的教育，不让一个学生因家庭困难而失学，阻断贫困代际传递。传递党和政府的关怀，让每一个家庭经济困难学生都能成为有用之才。确保建档立卡贫困户学生获得精准资助。落实普通高中国家助学金资助政策，对普通高中家庭经济困难在校学生，尤其是建档立卡学生发放国家助学金，确保家庭经济困难学生就学权力。</t>
  </si>
  <si>
    <t>产出指标</t>
  </si>
  <si>
    <t>数量指标</t>
  </si>
  <si>
    <t>获补对象数</t>
  </si>
  <si>
    <t>&lt;=</t>
  </si>
  <si>
    <t>410</t>
  </si>
  <si>
    <t>人</t>
  </si>
  <si>
    <t>定量指标</t>
  </si>
  <si>
    <t xml:space="preserve">反映补助人员、企业的数量情况，也适用补贴、资助等形式的补助。云教函﹝2017﹞397号  临政办发﹝2021﹞10号
</t>
  </si>
  <si>
    <t>质量指标</t>
  </si>
  <si>
    <t>获补助对象准确率</t>
  </si>
  <si>
    <t>100</t>
  </si>
  <si>
    <t>%</t>
  </si>
  <si>
    <t>定性指标</t>
  </si>
  <si>
    <t xml:space="preserve">"反映获补助对象认定的准确性情况。
获补对象准确率=抽检复核标准的补助对象数/抽检实际补助对象数*100%"
</t>
  </si>
  <si>
    <t>获补覆盖率</t>
  </si>
  <si>
    <t xml:space="preserve">获补覆盖率=实际获得补助人数（企业数）/申请符合标准人数（企业数）*100%
</t>
  </si>
  <si>
    <t>时效指标</t>
  </si>
  <si>
    <t>发放及时率</t>
  </si>
  <si>
    <t>&gt;=</t>
  </si>
  <si>
    <t>98</t>
  </si>
  <si>
    <t xml:space="preserve">反映补助兑现发放的及时情况。
</t>
  </si>
  <si>
    <t>效益指标</t>
  </si>
  <si>
    <t>社会效益</t>
  </si>
  <si>
    <t>政策知晓率</t>
  </si>
  <si>
    <t>95</t>
  </si>
  <si>
    <t xml:space="preserve">"反映补助政策的宣传效果情况。
政策知晓率=调查中补助政策知晓人数/调查总人数"
</t>
  </si>
  <si>
    <t>满意度指标</t>
  </si>
  <si>
    <t>服务对象满意度</t>
  </si>
  <si>
    <t>受益对象满意度</t>
  </si>
  <si>
    <t xml:space="preserve">反映获补助对象的满意程度。
</t>
  </si>
  <si>
    <t>加强学校财务管理，规范食堂财务收支行为，合理控制饭菜价格，提高食堂伙食质量，保证师生饮食安全卫生。</t>
  </si>
  <si>
    <t>学校食堂就餐人数</t>
  </si>
  <si>
    <t>1327</t>
  </si>
  <si>
    <t>反映学校食堂就餐人数情况。</t>
  </si>
  <si>
    <t>伙食费收取情况宣传次数</t>
  </si>
  <si>
    <t>次</t>
  </si>
  <si>
    <t>反映收取伙食费的宣传力度情况。即通过家长会、班会等对收费政策进行宣传的次数。</t>
  </si>
  <si>
    <t>伙食费收支公示度</t>
  </si>
  <si>
    <t>=</t>
  </si>
  <si>
    <t>反映伙食费收支公示情况</t>
  </si>
  <si>
    <t>食堂伙食费支付及时率</t>
  </si>
  <si>
    <t>反映食堂支付供货商资金的情况。</t>
  </si>
  <si>
    <t>成本指标</t>
  </si>
  <si>
    <t>经济成本指标</t>
  </si>
  <si>
    <t>760</t>
  </si>
  <si>
    <t>元/生·年</t>
  </si>
  <si>
    <t>反映食堂就餐人员每学期预收伙食费情况。</t>
  </si>
  <si>
    <t>学生伙食费收取政策知晓率</t>
  </si>
  <si>
    <t>90</t>
  </si>
  <si>
    <t>反映收费（预收）政策的宣传效果情况。</t>
  </si>
  <si>
    <t>受益学生、家长满意度</t>
  </si>
  <si>
    <t>反映受益人员满意度情况。</t>
  </si>
  <si>
    <t xml:space="preserve">      根据《永德县发展和改革局关于印发义务教育阶段课后服务收费标准的通知》（永发改价发〔2022 〕110 ）文件要求，围绕正常上课日完成正常教学任务宗旨，秉持自愿和非营利 ， 减轻学生家长负担，每生每学期不超过400元的原则。按照原则区分学科类和非学科类课后服务，分类制定收费标准，农村学校课后服务收费标准要明显低于城市学校的要求。学校利用课后时间为有需求的学生或家长提供自愿选择的义务教育阶段课后服务行为，收费标准如下：县级学校（县直中小学）：400 元/ 生. 乡镇学校（各乡镇中学、中心完小）300元/ 生. 村级学校（各村完小、教学点）：200元/生.学期。通过执行减免或减半政策收取后，2024年资金预算1467600元。主要用于参与课后服务教师和相关人员的补助。						
</t>
  </si>
  <si>
    <t>学生每天参加课后服务时长</t>
  </si>
  <si>
    <t>小时/天</t>
  </si>
  <si>
    <t xml:space="preserve">反映每天学生参加课后服务的时长。
</t>
  </si>
  <si>
    <t>参与课后服务学生数</t>
  </si>
  <si>
    <t xml:space="preserve">反映参与课后服务学生，不低于在校学生（1327）的90%。
</t>
  </si>
  <si>
    <t>课程数量及内容</t>
  </si>
  <si>
    <t>10</t>
  </si>
  <si>
    <t>类</t>
  </si>
  <si>
    <t xml:space="preserve">反映课后服务开展的课程辅导，力求丰富多彩，能够促进德智体美劳全面发展。
</t>
  </si>
  <si>
    <t>教育教学质量</t>
  </si>
  <si>
    <t xml:space="preserve">反映教育教学质量的提升情况。
</t>
  </si>
  <si>
    <t>元/生/年</t>
  </si>
  <si>
    <t xml:space="preserve">反映开展课后服务收费标准。
</t>
  </si>
  <si>
    <t>减轻学生家长负担</t>
  </si>
  <si>
    <t>30</t>
  </si>
  <si>
    <t xml:space="preserve">反映通过开展课后服务，净化规范课后学生辅导收费问题，切实减轻家长负担。
</t>
  </si>
  <si>
    <t>接受测评师生满意度</t>
  </si>
  <si>
    <t xml:space="preserve">反映师生对课后服务满意程度
</t>
  </si>
  <si>
    <t>接受测评家长满意度</t>
  </si>
  <si>
    <t xml:space="preserve">反映家长对课后服务满意程度
</t>
  </si>
  <si>
    <t>根据《云南省教育厅等四部门关于印发建档立卡贫困户学生精准资助实施方案和普通高中建档立卡贫困户家庭经济困难学生生活费补助实施方案的通知》（云教贷[2017]17号）精神，对普通高中建档立卡贫困户学生按每生每年2500元给予生活费补助，资金由省财政承担70%，县财政承担30%。县级补助标准为每生每年337.5元，2025年永德县第二完全中学预计符合条件人数为25人，预算金额0.84375万元，中长期规划2026年预算1万元，2027年预算1万元。</t>
  </si>
  <si>
    <t>符合资助对象人数</t>
  </si>
  <si>
    <t>25</t>
  </si>
  <si>
    <t xml:space="preserve">反映符合条件情况
</t>
  </si>
  <si>
    <t>337.5元/生</t>
  </si>
  <si>
    <t>年</t>
  </si>
  <si>
    <t xml:space="preserve">反映县级配套标准情况
</t>
  </si>
  <si>
    <t>学生、家长满意度</t>
  </si>
  <si>
    <t xml:space="preserve">反映受调查对象满意度
</t>
  </si>
  <si>
    <t>依据高中在校学生数来测算2024年普通高中县级公用经费，确保学校高中教育能够正常运转，不因短缺资金而影响学校正常教育教学秩序，使教学质量逐步提高。</t>
  </si>
  <si>
    <t>资金到位率</t>
  </si>
  <si>
    <t>按比例给分或者扣分</t>
  </si>
  <si>
    <t>补助人数覆盖率</t>
  </si>
  <si>
    <t>补助标准达标率</t>
  </si>
  <si>
    <t>群众满意度</t>
  </si>
  <si>
    <t>确保工资核报人员差旅费</t>
  </si>
  <si>
    <t>符合条件人员全覆盖</t>
  </si>
  <si>
    <t>按比例给分劳或者扣分</t>
  </si>
  <si>
    <t>补助资金到位率</t>
  </si>
  <si>
    <t>工资核报人员差旅费</t>
  </si>
  <si>
    <t>受调查对象满意度</t>
  </si>
  <si>
    <t>依据临政办发﹝2021﹞10号文件和临财教发﹝2024﹞8号文件精神实施义务教育家庭经济困难学生生活补助资金项目，通过对家庭经济困难学生、较少民族学生给予生活补助，确保义务教育阶段学生不因贫困而辍学。义务教育入学率、巩固率均达100%。</t>
  </si>
  <si>
    <t>义务教育阶段获补对象数</t>
  </si>
  <si>
    <t>1214</t>
  </si>
  <si>
    <t xml:space="preserve">反映补助人员、企业的数量情况，也适用补贴、资助等形式的补助。
</t>
  </si>
  <si>
    <t>家庭经济困难学生获补准确率</t>
  </si>
  <si>
    <t>兑现准确率</t>
  </si>
  <si>
    <t>60</t>
  </si>
  <si>
    <t>补助事项公示度</t>
  </si>
  <si>
    <t>1.00</t>
  </si>
  <si>
    <t xml:space="preserve">反映补助事项在特定办事大厅、官网、媒体或其他渠道按规定进行公示的情况。
</t>
  </si>
  <si>
    <t xml:space="preserve">反映发放单位及时发放补助资金的情况。
发放及时率=在时限内发放资金/应发放资金*100%
</t>
  </si>
  <si>
    <t>寄宿生补助标准1500元/生 非寄宿生补助标准750元/生</t>
  </si>
  <si>
    <t xml:space="preserve">反映补助标准
</t>
  </si>
  <si>
    <t xml:space="preserve">反映补助政策的宣传效果情况。
政策知晓率=调查中补助政策知晓人数/调查总人数
</t>
  </si>
  <si>
    <t>可持续影响</t>
  </si>
  <si>
    <t>地方初中教育可持续发展年限</t>
  </si>
  <si>
    <t xml:space="preserve">初中教育可持续发展年限为三年
</t>
  </si>
  <si>
    <t>受助学生及家长满意度</t>
  </si>
  <si>
    <t xml:space="preserve">反映获补助受益对象的满意程度。
</t>
  </si>
  <si>
    <t>依据临政办发﹝2021﹞10号文件和临财教发﹝2024﹞17号文件精神实施高中教育家庭经济困难学生生活补助资金项目，通过对家庭经济困难学生给予生活补助，让家庭经济困难学生顺利就学，让我校高中教育入学率、巩固率均达95%。</t>
  </si>
  <si>
    <t>650</t>
  </si>
  <si>
    <t xml:space="preserve">反映获补人员数
</t>
  </si>
  <si>
    <t>获补对象准确率</t>
  </si>
  <si>
    <t xml:space="preserve">反映补助对象准确率
</t>
  </si>
  <si>
    <t xml:space="preserve">反映补助兑现准确率
</t>
  </si>
  <si>
    <t xml:space="preserve">反映覆盖率
</t>
  </si>
  <si>
    <t xml:space="preserve">反映补助事项公示度
</t>
  </si>
  <si>
    <t xml:space="preserve">反映发放及时率
</t>
  </si>
  <si>
    <t>国家一档助学金2500元/生/年，国家二档助学金1500元/生/年，免学费补助标准800元/生/年。</t>
  </si>
  <si>
    <t xml:space="preserve">反映补助促进受助对象生活状况的改善
</t>
  </si>
  <si>
    <t xml:space="preserve">反映补助政策的宣传效果情况。
政策知晓率=调查中补助政策知晓人数/调查总人数*100%
</t>
  </si>
  <si>
    <t>地方高中教育可持续发展年限</t>
  </si>
  <si>
    <t>反映高中教育年限</t>
  </si>
  <si>
    <t xml:space="preserve">反映获补助受益对象的满意程度
</t>
  </si>
  <si>
    <t>为进一步规范学校教辅管理，保障广大师生的合法权益，做好教辅材料的选用和使用，维护教育秩序、促进学生全面发展的重要内容，是减轻学生过重课业负担、治理漠视侵害群众利益、为人民满 意教育一重要举措。</t>
  </si>
  <si>
    <t>自愿购买教辅资料人数</t>
  </si>
  <si>
    <t>3185</t>
  </si>
  <si>
    <t xml:space="preserve">反映自愿购买教辅资料的数量情况，也适用补贴、资助等形式的补助。
</t>
  </si>
  <si>
    <t>学生自愿购教辅资料准确率</t>
  </si>
  <si>
    <t xml:space="preserve">"反映购买对象认定的准确性情况。
购买准确率=抽检符合标准的对象数/抽检实际对象数*100%"
</t>
  </si>
  <si>
    <t>高中650  初中350</t>
  </si>
  <si>
    <t xml:space="preserve">反映学生购买教辅资料成本情况。
</t>
  </si>
  <si>
    <t>学年末教学质量下降率</t>
  </si>
  <si>
    <t xml:space="preserve">反映学校整体教学质量的情况。
</t>
  </si>
  <si>
    <t>受益学生和家长满意度</t>
  </si>
  <si>
    <t xml:space="preserve">反映获补助受益学生和家长的满意程度。
</t>
  </si>
  <si>
    <t>1、以当年教育事业统计学生人数为依据，按时测算下达补助资金。
2、年生均定额标准（生/年·人）940元，总在校生数扣除随班就读和送教上门学生后的人数，寄宿生公用经费300元生/年·人，特殊教育公用经费6000元/生/年。
3、按照临政办发[2021]年10号文明确的分档分担比例按时、足额下达补助资金，分担比例为中央和地方按8：2分担，省级承担地方部分的85%，市级承担地方部分的1.5%，县级承担地方部分的13.5%。</t>
  </si>
  <si>
    <t>初中在校生</t>
  </si>
  <si>
    <t>1322</t>
  </si>
  <si>
    <t xml:space="preserve">反映单位在校学生的情况。
</t>
  </si>
  <si>
    <t>初中寄宿生</t>
  </si>
  <si>
    <t>1232</t>
  </si>
  <si>
    <t xml:space="preserve">反映单位寄宿学生的情况。
</t>
  </si>
  <si>
    <t>12</t>
  </si>
  <si>
    <t xml:space="preserve">反映我校随班就读和送教上门学生情况。
</t>
  </si>
  <si>
    <t>生均标准25.38元，寄宿生生均标准8.10元，特殊教育生均标准162元</t>
  </si>
  <si>
    <t>反映公用经费生均标准</t>
  </si>
  <si>
    <t>初中毛入学率</t>
  </si>
  <si>
    <t xml:space="preserve">"反映补助政策的宣传效果情况。
政策知晓率=调查中补助政策知晓人数/调查总人数*100%"
</t>
  </si>
  <si>
    <t>九年义务教育巩固率</t>
  </si>
  <si>
    <t>95.4</t>
  </si>
  <si>
    <t>接受测评学校和教师满意度</t>
  </si>
  <si>
    <t>85</t>
  </si>
  <si>
    <t xml:space="preserve">"反映补助政策的宣传效果情况。
政策知晓率=调查中补助政策知晓人数/调查总人数*100%"
</t>
  </si>
  <si>
    <t xml:space="preserve">根据云教函【2023】161号文件精神，切实维护学生、家长、学校的合法权益，严格校服选购，确保进校园的校服优质、合体、美观舒适，充分发挥校服育人和审美功能。校服选购坚持“两个自愿”原则，一是学校遵循自愿开展原则，二是学生遵循自愿购买原则。						
</t>
  </si>
  <si>
    <t>受益学生人数</t>
  </si>
  <si>
    <t xml:space="preserve">反映获补助学生的数量情况，也适用补贴、资助等形式的补助。
</t>
  </si>
  <si>
    <t>受益学生准确率</t>
  </si>
  <si>
    <t xml:space="preserve">"反映校服受益学生认定的准确性情况。
获补学生准确率=抽检符合标准的受益学生数/抽检实际受益学生数*100%"
</t>
  </si>
  <si>
    <t>自愿购买发放及时率</t>
  </si>
  <si>
    <t xml:space="preserve">"反映实施学生及时发放校服的情况。
校服发放及时率=在时限内发放校服套数/应发放校服套数*100%"
</t>
  </si>
  <si>
    <t>700</t>
  </si>
  <si>
    <t>元</t>
  </si>
  <si>
    <t xml:space="preserve">反映学生自愿购买3套校服（2套夏服，1套冬服）成本情况。
</t>
  </si>
  <si>
    <t>学校和社会对校服政策知晓率</t>
  </si>
  <si>
    <t xml:space="preserve">"反映校服政策的宣传效果情况。
政策知晓率=调查中校服政策知晓人数/调查总人数*100%"
</t>
  </si>
  <si>
    <t>受益学生及家长满意度</t>
  </si>
  <si>
    <t>1、以当年教育事业统计学生人数为依据，按时测算下达补助资金。
2、年生均定额标准（生/年·人）340元。
3、按照永政办发[2017]117号文明确的分档分担比例按时、足额下达补助资金。</t>
  </si>
  <si>
    <t>高中在校生</t>
  </si>
  <si>
    <t>1858</t>
  </si>
  <si>
    <t xml:space="preserve">"""反映单位及时收到公用经费的情况。
到位及时率=在时限内公用经费/应到位资金*100%"""
</t>
  </si>
  <si>
    <t>340元/生</t>
  </si>
  <si>
    <t xml:space="preserve">反映学校享受公用经费的情况。
</t>
  </si>
  <si>
    <t>高中阶段毛入学率</t>
  </si>
  <si>
    <t>测评教师及学性能满意度</t>
  </si>
  <si>
    <t>预算06表</t>
  </si>
  <si>
    <t>政府性基金预算支出预算表</t>
  </si>
  <si>
    <t>单位名称：临沧市发展和改革委员会</t>
  </si>
  <si>
    <t>本年政府性基金预算支出</t>
  </si>
  <si>
    <r>
      <rPr>
        <sz val="9"/>
        <color rgb="FF000000"/>
        <rFont val="宋体"/>
        <family val="3"/>
        <charset val="134"/>
      </rPr>
      <t>注：</t>
    </r>
    <r>
      <rPr>
        <sz val="9"/>
        <color rgb="FF000000"/>
        <rFont val="Microsoft YaHei UI"/>
        <family val="2"/>
        <charset val="134"/>
      </rPr>
      <t>2025</t>
    </r>
    <r>
      <rPr>
        <sz val="9"/>
        <color rgb="FF000000"/>
        <rFont val="宋体"/>
        <family val="3"/>
        <charset val="134"/>
      </rPr>
      <t>年我部门无政府性基金预算支出预算，本表无数据，故公开空表。</t>
    </r>
  </si>
  <si>
    <t>预算07表</t>
  </si>
  <si>
    <t>预算项目</t>
  </si>
  <si>
    <t>采购项目</t>
  </si>
  <si>
    <t>采购目录</t>
  </si>
  <si>
    <t>计量
单位</t>
  </si>
  <si>
    <t>数量</t>
  </si>
  <si>
    <t>面向中小企业预留资金</t>
  </si>
  <si>
    <t>政府性
基金</t>
  </si>
  <si>
    <t>国有资本经营收益</t>
  </si>
  <si>
    <t>财政专户管理的收入</t>
  </si>
  <si>
    <t>注：2025年我部门无部门政府采购预算，本表无数据，故公开空表。</t>
  </si>
  <si>
    <t>预算08表</t>
  </si>
  <si>
    <t>政府购买服务项目</t>
  </si>
  <si>
    <t>政府购买服务目录</t>
  </si>
  <si>
    <t>注：2025年我部门无部门政府购买服务预算，本表无数据，故公开空表。</t>
  </si>
  <si>
    <t>预算09-1表</t>
  </si>
  <si>
    <t>单位名称（项目）</t>
  </si>
  <si>
    <t>地区</t>
  </si>
  <si>
    <t>政府性基金</t>
  </si>
  <si>
    <t>-</t>
  </si>
  <si>
    <t>注：2025年我部门无县对下转移支付预算，本表无数据，故公开空表。</t>
  </si>
  <si>
    <t>预算09-2表</t>
  </si>
  <si>
    <t>预算10表</t>
  </si>
  <si>
    <t>资产类别</t>
  </si>
  <si>
    <t>资产分类代码.名称</t>
  </si>
  <si>
    <t>资产名称</t>
  </si>
  <si>
    <t>计量单位</t>
  </si>
  <si>
    <t>财政部门批复数（元）</t>
  </si>
  <si>
    <t>单价</t>
  </si>
  <si>
    <t>金额</t>
  </si>
  <si>
    <t>注：2025年我部门无新增资产配置预算，本表无数据，故公开空表。</t>
  </si>
  <si>
    <t>预算11表</t>
  </si>
  <si>
    <t>上级补助</t>
  </si>
  <si>
    <t>注：2025年我部门转移支付补助项目支出预算以下达文件为主，本表无数据，故公开空表。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</si>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</sst>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00;\-#,##0.00;;@"/>
    <numFmt numFmtId="179" formatCode="hh:mm:ss"/>
    <numFmt numFmtId="180" formatCode="yyyy\-mm\-dd"/>
    <numFmt numFmtId="181" formatCode="yyyy\-mm\-dd\ hh:mm:ss"/>
    <numFmt numFmtId="182" formatCode="#,##0;\-#,##0;;@"/>
  </numFmts>
  <fonts count="3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family val="3"/>
      <charset val="134"/>
    </font>
    <font>
      <sz val="9"/>
      <color rgb="FF000000"/>
      <name val="宋体"/>
      <family val="3"/>
      <charset val="134"/>
    </font>
    <font>
      <sz val="11"/>
      <color rgb="FF000000"/>
      <name val="宋体"/>
      <family val="3"/>
      <charset val="134"/>
    </font>
    <font>
      <sz val="9"/>
      <name val="宋体"/>
      <family val="3"/>
      <charset val="134"/>
    </font>
    <font>
      <sz val="10"/>
      <name val="宋体"/>
      <family val="3"/>
      <charset val="134"/>
    </font>
    <font>
      <sz val="22"/>
      <name val="方正小标宋简体"/>
      <charset val="134"/>
    </font>
    <font>
      <sz val="10"/>
      <color rgb="FFFFFFFF"/>
      <name val="宋体"/>
      <family val="3"/>
      <charset val="134"/>
    </font>
    <font>
      <b/>
      <sz val="21"/>
      <color rgb="FF000000"/>
      <name val="宋体"/>
      <family val="3"/>
      <charset val="134"/>
    </font>
    <font>
      <sz val="10"/>
      <color theme="1"/>
      <name val="宋体"/>
      <family val="3"/>
      <charset val="134"/>
    </font>
    <font>
      <sz val="11"/>
      <color theme="1"/>
      <name val="宋体"/>
      <family val="3"/>
      <charset val="134"/>
    </font>
    <font>
      <sz val="11.25"/>
      <color rgb="FF000000"/>
      <name val="宋体"/>
      <family val="3"/>
      <charset val="134"/>
    </font>
    <font>
      <sz val="12"/>
      <color theme="1"/>
      <name val="宋体"/>
      <family val="3"/>
      <charset val="134"/>
    </font>
    <font>
      <sz val="12"/>
      <color rgb="FF000000"/>
      <name val="宋体"/>
      <family val="3"/>
      <charset val="134"/>
    </font>
    <font>
      <sz val="9"/>
      <color theme="1"/>
      <name val="宋体"/>
      <family val="3"/>
      <charset val="134"/>
    </font>
    <font>
      <sz val="12"/>
      <color theme="1"/>
      <name val="仿宋_GB2312"/>
      <charset val="134"/>
    </font>
    <font>
      <sz val="21"/>
      <color rgb="FF000000"/>
      <name val="宋体"/>
      <family val="3"/>
      <charset val="134"/>
    </font>
    <font>
      <sz val="20"/>
      <color rgb="FF000000"/>
      <name val="宋体"/>
      <family val="3"/>
      <charset val="134"/>
    </font>
    <font>
      <b/>
      <sz val="10"/>
      <color rgb="FF000000"/>
      <name val="宋体"/>
      <family val="3"/>
      <charset val="134"/>
    </font>
    <font>
      <b/>
      <sz val="9"/>
      <name val="宋体"/>
      <family val="3"/>
      <charset val="134"/>
    </font>
    <font>
      <sz val="10"/>
      <color rgb="FF000000"/>
      <name val="Arial"/>
      <family val="2"/>
    </font>
    <font>
      <sz val="28"/>
      <color rgb="FF000000"/>
      <name val="宋体"/>
      <family val="3"/>
      <charset val="134"/>
    </font>
    <font>
      <sz val="10"/>
      <color rgb="FF000000"/>
      <name val="Microsoft YaHei UI"/>
      <family val="2"/>
      <charset val="134"/>
    </font>
    <font>
      <sz val="30"/>
      <color rgb="FF000000"/>
      <name val="宋体"/>
      <family val="3"/>
      <charset val="134"/>
    </font>
    <font>
      <sz val="19"/>
      <color rgb="FF000000"/>
      <name val="宋体"/>
      <family val="3"/>
      <charset val="134"/>
    </font>
    <font>
      <b/>
      <sz val="11"/>
      <color rgb="FF000000"/>
      <name val="宋体"/>
      <family val="3"/>
      <charset val="134"/>
    </font>
    <font>
      <b/>
      <sz val="9"/>
      <color rgb="FF000000"/>
      <name val="宋体"/>
      <family val="3"/>
      <charset val="134"/>
    </font>
    <font>
      <sz val="9"/>
      <color rgb="FF000000"/>
      <name val="Microsoft YaHei UI"/>
      <family val="2"/>
      <charset val="134"/>
    </font>
    <font>
      <sz val="9"/>
      <name val="Microsoft YaHei UI"/>
      <family val="2"/>
      <charset val="134"/>
    </font>
  </fonts>
  <fills count="3">
    <fill>
      <patternFill patternType="none"/>
    </fill>
    <fill>
      <patternFill patternType="gray125"/>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1">
    <xf numFmtId="0" fontId="0" fillId="0" borderId="0">
      <alignment vertical="top"/>
      <protection locked="0"/>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181" fontId="7" fillId="0" borderId="7">
      <alignment horizontal="right" vertical="center"/>
    </xf>
    <xf numFmtId="10" fontId="7" fillId="0" borderId="7">
      <alignment horizontal="right" vertical="center"/>
    </xf>
    <xf numFmtId="182" fontId="7" fillId="0" borderId="7">
      <alignment horizontal="right" vertical="center"/>
    </xf>
    <xf numFmtId="0" fontId="7" fillId="0" borderId="0">
      <alignment vertical="top"/>
      <protection locked="0"/>
    </xf>
    <xf numFmtId="0" fontId="8" fillId="0" borderId="0"/>
  </cellStyleXfs>
  <cellXfs count="239">
    <xf numFmtId="0" fontId="0" fillId="0" borderId="0" xfId="0">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6" fillId="0" borderId="0" xfId="0" applyFont="1" applyAlignment="1" applyProtection="1">
      <alignment vertical="center"/>
    </xf>
    <xf numFmtId="0" fontId="6" fillId="0" borderId="1"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2" applyProtection="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8" fillId="0" borderId="0" xfId="9" applyFont="1" applyAlignment="1" applyProtection="1"/>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2" fillId="0" borderId="0" xfId="0" applyFont="1" applyAlignment="1" applyProtection="1">
      <alignment horizontal="right"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2" fontId="7" fillId="0" borderId="7" xfId="8" applyProtection="1">
      <alignment horizontal="right" vertical="center"/>
      <protection locked="0"/>
    </xf>
    <xf numFmtId="0" fontId="8" fillId="0" borderId="0" xfId="9" applyFont="1" applyAlignment="1" applyProtection="1">
      <alignment vertical="center"/>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6" fillId="0" borderId="0" xfId="0" applyFont="1" applyAlignment="1" applyProtection="1">
      <alignmen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6" fillId="0" borderId="0" xfId="0" applyFont="1" applyAlignmen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2" fillId="0" borderId="0" xfId="0" applyFont="1">
      <alignment vertical="top"/>
      <protection locked="0"/>
    </xf>
    <xf numFmtId="49" fontId="2" fillId="0" borderId="0" xfId="0" applyNumberFormat="1" applyFont="1" applyAlignment="1">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18" fillId="0" borderId="0" xfId="0" applyFont="1" applyAlignment="1" applyProtection="1">
      <alignment vertical="center"/>
    </xf>
    <xf numFmtId="0" fontId="2" fillId="0" borderId="0" xfId="0" applyFont="1" applyProtection="1">
      <alignment vertical="top"/>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8" fillId="0" borderId="7" xfId="0" applyFont="1" applyBorder="1" applyAlignment="1">
      <alignment horizontal="left" vertical="center" wrapText="1" indent="1"/>
      <protection locked="0"/>
    </xf>
    <xf numFmtId="0" fontId="2" fillId="0" borderId="7" xfId="0" applyFont="1" applyBorder="1" applyAlignment="1">
      <alignment horizontal="left" vertical="center" wrapText="1" indent="2"/>
      <protection locked="0"/>
    </xf>
    <xf numFmtId="0" fontId="25" fillId="0" borderId="0" xfId="0" applyFont="1" applyAlignment="1" applyProtection="1"/>
    <xf numFmtId="0" fontId="2" fillId="0" borderId="11" xfId="0" applyFont="1" applyBorder="1" applyAlignment="1" applyProtection="1">
      <alignment horizontal="center" vertical="center" wrapText="1"/>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23" fillId="0" borderId="0" xfId="0" applyFont="1" applyProtection="1">
      <alignment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8" fillId="0" borderId="7" xfId="0" quotePrefix="1" applyFont="1" applyBorder="1" applyAlignment="1" applyProtection="1">
      <alignment horizontal="left" vertical="center" wrapText="1" indent="1"/>
    </xf>
    <xf numFmtId="0" fontId="2" fillId="0" borderId="7" xfId="0" quotePrefix="1" applyFont="1" applyBorder="1" applyAlignment="1" applyProtection="1">
      <alignment horizontal="left" vertical="center" wrapText="1" indent="2"/>
    </xf>
    <xf numFmtId="0" fontId="3" fillId="0" borderId="0" xfId="0" applyFont="1" applyAlignment="1" applyProtection="1">
      <alignment horizontal="center" vertical="center"/>
    </xf>
    <xf numFmtId="0" fontId="27" fillId="0" borderId="0" xfId="0" applyFont="1" applyAlignment="1" applyProtection="1">
      <alignment horizontal="center" vertical="top"/>
    </xf>
    <xf numFmtId="0" fontId="5" fillId="0" borderId="0" xfId="0" applyFont="1" applyAlignment="1" applyProtection="1">
      <alignment horizontal="left" vertical="center"/>
    </xf>
    <xf numFmtId="0" fontId="28"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6" xfId="0" applyFont="1" applyBorder="1" applyAlignment="1" applyProtection="1">
      <alignment horizontal="center" vertical="center"/>
    </xf>
    <xf numFmtId="0" fontId="3" fillId="0" borderId="0" xfId="0" applyFont="1" applyAlignment="1">
      <alignment horizontal="center" vertical="center"/>
      <protection locked="0"/>
    </xf>
    <xf numFmtId="0" fontId="26" fillId="0" borderId="0" xfId="0" applyFont="1" applyAlignment="1" applyProtection="1">
      <alignment horizontal="center" vertical="center"/>
    </xf>
    <xf numFmtId="0" fontId="26" fillId="0" borderId="0" xfId="0" applyFont="1" applyAlignment="1">
      <alignment horizontal="center" vertical="center"/>
      <protection locked="0"/>
    </xf>
    <xf numFmtId="0" fontId="6" fillId="0" borderId="0" xfId="0" applyFont="1" applyAlignment="1" applyProtection="1"/>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2" borderId="4" xfId="0" applyFont="1" applyFill="1" applyBorder="1" applyAlignment="1">
      <alignment horizontal="center" vertical="center" wrapText="1"/>
      <protection locked="0"/>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 fillId="0" borderId="1" xfId="0" applyFont="1" applyBorder="1" applyAlignment="1">
      <alignment horizontal="center" vertical="center" wrapText="1"/>
      <protection locked="0"/>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9" xfId="0" applyFont="1" applyBorder="1" applyAlignment="1">
      <alignment horizontal="center" vertical="center" wrapText="1"/>
      <protection locked="0"/>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10" xfId="0"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0" xfId="0" applyFont="1" applyAlignment="1" applyProtection="1">
      <alignment wrapText="1"/>
    </xf>
    <xf numFmtId="0" fontId="2" fillId="0" borderId="0" xfId="0" applyFont="1" applyAlignment="1" applyProtection="1"/>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6" fillId="0" borderId="3" xfId="0" applyFont="1" applyBorder="1" applyAlignment="1" applyProtection="1">
      <alignment horizontal="center" vertical="center"/>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6" fillId="0" borderId="1"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0" fillId="0" borderId="0" xfId="0" applyFont="1" applyAlignment="1" applyProtection="1">
      <alignment horizontal="center" vertical="center"/>
    </xf>
    <xf numFmtId="0" fontId="5" fillId="0" borderId="0" xfId="0" applyFont="1" applyAlignment="1">
      <alignment horizontal="left" vertical="center"/>
      <protection locked="0"/>
    </xf>
    <xf numFmtId="0" fontId="21" fillId="0" borderId="0" xfId="0" applyFont="1" applyAlignment="1" applyProtection="1">
      <alignment horizontal="center" vertical="center"/>
    </xf>
    <xf numFmtId="0" fontId="6" fillId="0" borderId="1" xfId="0" applyFont="1" applyBorder="1" applyAlignment="1">
      <alignment horizontal="center" vertical="center"/>
      <protection locked="0"/>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2" fillId="0" borderId="0" xfId="0" applyNumberFormat="1" applyFont="1" applyAlignment="1" applyProtection="1"/>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0" fontId="6" fillId="0" borderId="2" xfId="0"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1" xfId="0" applyFont="1" applyBorder="1" applyAlignment="1" applyProtection="1">
      <alignment horizontal="center" vertical="center"/>
    </xf>
    <xf numFmtId="0" fontId="4" fillId="0" borderId="0" xfId="0" applyFont="1" applyAlignment="1">
      <alignment horizontal="center" vertical="center"/>
      <protection locked="0"/>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6"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3" fillId="0" borderId="6" xfId="0" applyFont="1" applyBorder="1" applyAlignment="1">
      <alignment horizontal="center" vertical="center" wrapText="1"/>
      <protection locked="0"/>
    </xf>
    <xf numFmtId="0" fontId="4" fillId="0" borderId="0" xfId="0" applyFont="1" applyAlignment="1" applyProtection="1">
      <alignment horizontal="center" vertical="center"/>
    </xf>
    <xf numFmtId="0" fontId="6" fillId="0" borderId="0" xfId="0" applyFont="1" applyAlignment="1">
      <alignment horizontal="left" vertical="center"/>
      <protection locked="0"/>
    </xf>
    <xf numFmtId="0" fontId="6" fillId="0" borderId="3" xfId="0" applyFont="1" applyBorder="1" applyAlignment="1">
      <alignment horizontal="center" vertical="center"/>
      <protection locked="0"/>
    </xf>
    <xf numFmtId="0" fontId="6" fillId="0" borderId="4" xfId="0" applyFont="1" applyBorder="1" applyAlignment="1">
      <alignment horizontal="center" vertical="center"/>
      <protection locked="0"/>
    </xf>
    <xf numFmtId="0" fontId="2" fillId="0" borderId="2"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xf>
    <xf numFmtId="0" fontId="6" fillId="0" borderId="6" xfId="0" applyFont="1" applyBorder="1" applyAlignment="1">
      <alignment horizontal="center" vertical="center"/>
      <protection locked="0"/>
    </xf>
    <xf numFmtId="0" fontId="6" fillId="0" borderId="5"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alignment horizontal="lef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6" fillId="0" borderId="1"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2" fillId="0" borderId="0" xfId="0" applyFont="1" applyAlignment="1" applyProtection="1">
      <alignment vertical="center"/>
    </xf>
    <xf numFmtId="0" fontId="5" fillId="0" borderId="0" xfId="0" applyFont="1">
      <alignment vertical="top"/>
      <protection locked="0"/>
    </xf>
    <xf numFmtId="0" fontId="5" fillId="0" borderId="7" xfId="0" quotePrefix="1" applyFont="1" applyBorder="1" applyAlignment="1" applyProtection="1">
      <alignment horizontal="left" vertical="center" wrapText="1" indent="1"/>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10" fillId="0" borderId="0" xfId="0" applyFont="1" applyAlignment="1">
      <alignment horizontal="right"/>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11" xfId="0" applyFont="1" applyBorder="1" applyAlignment="1">
      <alignment horizontal="center" vertical="center"/>
      <protection locked="0"/>
    </xf>
    <xf numFmtId="0" fontId="9" fillId="0" borderId="0" xfId="0" applyFont="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1" xfId="0" applyFont="1" applyBorder="1" applyAlignment="1" applyProtection="1">
      <alignment horizontal="right" vertical="center"/>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lignment horizontal="center" vertical="center" wrapText="1"/>
      <protection locked="0"/>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6" fillId="0" borderId="0" xfId="0" applyFont="1" applyAlignment="1">
      <protection locked="0"/>
    </xf>
    <xf numFmtId="0" fontId="5" fillId="0" borderId="13" xfId="0" applyFont="1" applyBorder="1" applyAlignment="1">
      <alignment horizontal="left" vertical="center"/>
      <protection locked="0"/>
    </xf>
    <xf numFmtId="0" fontId="6" fillId="0" borderId="9" xfId="0" applyFont="1" applyBorder="1" applyAlignment="1">
      <alignment horizontal="center" vertical="center" wrapText="1"/>
      <protection locked="0"/>
    </xf>
    <xf numFmtId="0" fontId="2" fillId="0" borderId="0" xfId="0" applyFont="1" applyAlignment="1" applyProtection="1">
      <alignment horizontal="right" wrapText="1"/>
    </xf>
    <xf numFmtId="0" fontId="6" fillId="0" borderId="2" xfId="0" applyFont="1" applyBorder="1" applyAlignment="1" applyProtection="1">
      <alignment horizontal="center" vertical="center" wrapText="1"/>
    </xf>
    <xf numFmtId="0" fontId="5" fillId="0" borderId="2"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cellXfs>
  <cellStyles count="11">
    <cellStyle name="DateStyle" xfId="5" xr:uid="{00000000-0005-0000-0000-000035000000}"/>
    <cellStyle name="DateTimeStyle" xfId="6" xr:uid="{00000000-0005-0000-0000-000036000000}"/>
    <cellStyle name="IntegralNumberStyle" xfId="8" xr:uid="{00000000-0005-0000-0000-000038000000}"/>
    <cellStyle name="MoneyStyle" xfId="3" xr:uid="{00000000-0005-0000-0000-000033000000}"/>
    <cellStyle name="Normal" xfId="9" xr:uid="{00000000-0005-0000-0000-000039000000}"/>
    <cellStyle name="NumberStyle" xfId="1" xr:uid="{00000000-0005-0000-0000-000031000000}"/>
    <cellStyle name="PercentStyle" xfId="7" xr:uid="{00000000-0005-0000-0000-000037000000}"/>
    <cellStyle name="TextStyle" xfId="2" xr:uid="{00000000-0005-0000-0000-000032000000}"/>
    <cellStyle name="TimeStyle" xfId="4" xr:uid="{00000000-0005-0000-0000-000034000000}"/>
    <cellStyle name="常规" xfId="0" builtinId="0"/>
    <cellStyle name="常规 5" xfId="10"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8"/>
  <sheetViews>
    <sheetView showZeros="0" workbookViewId="0"/>
  </sheetViews>
  <sheetFormatPr defaultColWidth="9.140625" defaultRowHeight="12" customHeight="1"/>
  <cols>
    <col min="1" max="1" width="31.85546875" customWidth="1"/>
    <col min="2" max="2" width="35.5703125" customWidth="1"/>
    <col min="3" max="3" width="36.5703125" customWidth="1"/>
    <col min="4" max="4" width="33.85546875" customWidth="1"/>
  </cols>
  <sheetData>
    <row r="1" spans="1:4" ht="15" customHeight="1">
      <c r="D1" s="20" t="s">
        <v>0</v>
      </c>
    </row>
    <row r="2" spans="1:4" ht="36" customHeight="1">
      <c r="A2" s="111" t="str">
        <f>"2025"&amp;"年部门财务收支预算总表"</f>
        <v>2025年部门财务收支预算总表</v>
      </c>
      <c r="B2" s="112"/>
      <c r="C2" s="112"/>
      <c r="D2" s="112"/>
    </row>
    <row r="3" spans="1:4" ht="18.75" customHeight="1">
      <c r="A3" s="113" t="str">
        <f>"单位名称："&amp;"永德县第二完全中学"</f>
        <v>单位名称：永德县第二完全中学</v>
      </c>
      <c r="B3" s="114"/>
      <c r="C3" s="103"/>
      <c r="D3" s="20" t="s">
        <v>1</v>
      </c>
    </row>
    <row r="4" spans="1:4" ht="18.75" customHeight="1">
      <c r="A4" s="115" t="s">
        <v>2</v>
      </c>
      <c r="B4" s="116"/>
      <c r="C4" s="115" t="s">
        <v>3</v>
      </c>
      <c r="D4" s="116"/>
    </row>
    <row r="5" spans="1:4" ht="18.75" customHeight="1">
      <c r="A5" s="117" t="s">
        <v>4</v>
      </c>
      <c r="B5" s="117" t="str">
        <f>"2025"&amp;"年预算数"</f>
        <v>2025年预算数</v>
      </c>
      <c r="C5" s="117" t="s">
        <v>5</v>
      </c>
      <c r="D5" s="117" t="str">
        <f>"2025"&amp;"年预算数"</f>
        <v>2025年预算数</v>
      </c>
    </row>
    <row r="6" spans="1:4" ht="18.75" customHeight="1">
      <c r="A6" s="118"/>
      <c r="B6" s="118"/>
      <c r="C6" s="118"/>
      <c r="D6" s="118"/>
    </row>
    <row r="7" spans="1:4" ht="18.75" customHeight="1">
      <c r="A7" s="68" t="s">
        <v>6</v>
      </c>
      <c r="B7" s="11">
        <v>38769671.640000001</v>
      </c>
      <c r="C7" s="68" t="s">
        <v>7</v>
      </c>
      <c r="D7" s="11"/>
    </row>
    <row r="8" spans="1:4" ht="18.75" customHeight="1">
      <c r="A8" s="68" t="s">
        <v>8</v>
      </c>
      <c r="B8" s="11"/>
      <c r="C8" s="68" t="s">
        <v>9</v>
      </c>
      <c r="D8" s="11"/>
    </row>
    <row r="9" spans="1:4" ht="18.75" customHeight="1">
      <c r="A9" s="68" t="s">
        <v>10</v>
      </c>
      <c r="B9" s="11"/>
      <c r="C9" s="68" t="s">
        <v>11</v>
      </c>
      <c r="D9" s="11"/>
    </row>
    <row r="10" spans="1:4" ht="18.75" customHeight="1">
      <c r="A10" s="68" t="s">
        <v>12</v>
      </c>
      <c r="B10" s="11">
        <v>1600000</v>
      </c>
      <c r="C10" s="68" t="s">
        <v>13</v>
      </c>
      <c r="D10" s="11"/>
    </row>
    <row r="11" spans="1:4" ht="18.75" customHeight="1">
      <c r="A11" s="104" t="s">
        <v>14</v>
      </c>
      <c r="B11" s="11">
        <v>8113520</v>
      </c>
      <c r="C11" s="87" t="s">
        <v>15</v>
      </c>
      <c r="D11" s="11">
        <v>40446185.630000003</v>
      </c>
    </row>
    <row r="12" spans="1:4" ht="18.75" customHeight="1">
      <c r="A12" s="90" t="s">
        <v>16</v>
      </c>
      <c r="B12" s="11"/>
      <c r="C12" s="89" t="s">
        <v>17</v>
      </c>
      <c r="D12" s="11"/>
    </row>
    <row r="13" spans="1:4" ht="18.75" customHeight="1">
      <c r="A13" s="90" t="s">
        <v>18</v>
      </c>
      <c r="B13" s="11"/>
      <c r="C13" s="89" t="s">
        <v>19</v>
      </c>
      <c r="D13" s="11"/>
    </row>
    <row r="14" spans="1:4" ht="18.75" customHeight="1">
      <c r="A14" s="90" t="s">
        <v>20</v>
      </c>
      <c r="B14" s="11"/>
      <c r="C14" s="89" t="s">
        <v>21</v>
      </c>
      <c r="D14" s="11">
        <v>4592479.71</v>
      </c>
    </row>
    <row r="15" spans="1:4" ht="18.75" customHeight="1">
      <c r="A15" s="90" t="s">
        <v>22</v>
      </c>
      <c r="B15" s="11"/>
      <c r="C15" s="89" t="s">
        <v>23</v>
      </c>
      <c r="D15" s="11">
        <v>1669899.13</v>
      </c>
    </row>
    <row r="16" spans="1:4" ht="18.75" customHeight="1">
      <c r="A16" s="90" t="s">
        <v>24</v>
      </c>
      <c r="B16" s="11">
        <v>8113520</v>
      </c>
      <c r="C16" s="90" t="s">
        <v>25</v>
      </c>
      <c r="D16" s="11"/>
    </row>
    <row r="17" spans="1:4" ht="18.75" customHeight="1">
      <c r="A17" s="90" t="s">
        <v>26</v>
      </c>
      <c r="B17" s="11"/>
      <c r="C17" s="90" t="s">
        <v>27</v>
      </c>
      <c r="D17" s="11"/>
    </row>
    <row r="18" spans="1:4" ht="18.75" customHeight="1">
      <c r="A18" s="91" t="s">
        <v>26</v>
      </c>
      <c r="B18" s="11"/>
      <c r="C18" s="89" t="s">
        <v>28</v>
      </c>
      <c r="D18" s="11"/>
    </row>
    <row r="19" spans="1:4" ht="18.75" customHeight="1">
      <c r="A19" s="91" t="s">
        <v>26</v>
      </c>
      <c r="B19" s="11"/>
      <c r="C19" s="89" t="s">
        <v>29</v>
      </c>
      <c r="D19" s="11"/>
    </row>
    <row r="20" spans="1:4" ht="18.75" customHeight="1">
      <c r="A20" s="91" t="s">
        <v>26</v>
      </c>
      <c r="B20" s="11"/>
      <c r="C20" s="89" t="s">
        <v>30</v>
      </c>
      <c r="D20" s="11"/>
    </row>
    <row r="21" spans="1:4" ht="18.75" customHeight="1">
      <c r="A21" s="91" t="s">
        <v>26</v>
      </c>
      <c r="B21" s="11"/>
      <c r="C21" s="89" t="s">
        <v>31</v>
      </c>
      <c r="D21" s="11"/>
    </row>
    <row r="22" spans="1:4" ht="18.75" customHeight="1">
      <c r="A22" s="91" t="s">
        <v>26</v>
      </c>
      <c r="B22" s="11"/>
      <c r="C22" s="89" t="s">
        <v>32</v>
      </c>
      <c r="D22" s="11"/>
    </row>
    <row r="23" spans="1:4" ht="18.75" customHeight="1">
      <c r="A23" s="91" t="s">
        <v>26</v>
      </c>
      <c r="B23" s="11"/>
      <c r="C23" s="89" t="s">
        <v>33</v>
      </c>
      <c r="D23" s="11"/>
    </row>
    <row r="24" spans="1:4" ht="18.75" customHeight="1">
      <c r="A24" s="91" t="s">
        <v>26</v>
      </c>
      <c r="B24" s="11"/>
      <c r="C24" s="89" t="s">
        <v>34</v>
      </c>
      <c r="D24" s="11"/>
    </row>
    <row r="25" spans="1:4" ht="18.75" customHeight="1">
      <c r="A25" s="91" t="s">
        <v>26</v>
      </c>
      <c r="B25" s="11"/>
      <c r="C25" s="89" t="s">
        <v>35</v>
      </c>
      <c r="D25" s="11">
        <v>2612546.5099999998</v>
      </c>
    </row>
    <row r="26" spans="1:4" ht="18.75" customHeight="1">
      <c r="A26" s="91" t="s">
        <v>26</v>
      </c>
      <c r="B26" s="11"/>
      <c r="C26" s="89" t="s">
        <v>36</v>
      </c>
      <c r="D26" s="11"/>
    </row>
    <row r="27" spans="1:4" ht="18.75" customHeight="1">
      <c r="A27" s="91" t="s">
        <v>26</v>
      </c>
      <c r="B27" s="11"/>
      <c r="C27" s="89" t="s">
        <v>37</v>
      </c>
      <c r="D27" s="11"/>
    </row>
    <row r="28" spans="1:4" ht="18.75" customHeight="1">
      <c r="A28" s="91" t="s">
        <v>26</v>
      </c>
      <c r="B28" s="11"/>
      <c r="C28" s="89" t="s">
        <v>38</v>
      </c>
      <c r="D28" s="11"/>
    </row>
    <row r="29" spans="1:4" ht="18.75" customHeight="1">
      <c r="A29" s="91" t="s">
        <v>26</v>
      </c>
      <c r="B29" s="11"/>
      <c r="C29" s="89" t="s">
        <v>39</v>
      </c>
      <c r="D29" s="11"/>
    </row>
    <row r="30" spans="1:4" ht="18.75" customHeight="1">
      <c r="A30" s="92" t="s">
        <v>26</v>
      </c>
      <c r="B30" s="11"/>
      <c r="C30" s="90" t="s">
        <v>40</v>
      </c>
      <c r="D30" s="11"/>
    </row>
    <row r="31" spans="1:4" ht="18.75" customHeight="1">
      <c r="A31" s="92" t="s">
        <v>26</v>
      </c>
      <c r="B31" s="11"/>
      <c r="C31" s="90" t="s">
        <v>41</v>
      </c>
      <c r="D31" s="11"/>
    </row>
    <row r="32" spans="1:4" ht="18.75" customHeight="1">
      <c r="A32" s="92" t="s">
        <v>26</v>
      </c>
      <c r="B32" s="11"/>
      <c r="C32" s="90" t="s">
        <v>42</v>
      </c>
      <c r="D32" s="11"/>
    </row>
    <row r="33" spans="1:4" ht="18.75" customHeight="1">
      <c r="A33" s="105"/>
      <c r="B33" s="93"/>
      <c r="C33" s="90" t="s">
        <v>43</v>
      </c>
      <c r="D33" s="11"/>
    </row>
    <row r="34" spans="1:4" ht="18.75" customHeight="1">
      <c r="A34" s="105" t="s">
        <v>44</v>
      </c>
      <c r="B34" s="93">
        <f>SUM(B7:B11)</f>
        <v>48483191.640000001</v>
      </c>
      <c r="C34" s="106" t="s">
        <v>45</v>
      </c>
      <c r="D34" s="93">
        <v>49321110.979999997</v>
      </c>
    </row>
    <row r="35" spans="1:4" ht="18.75" customHeight="1">
      <c r="A35" s="107" t="s">
        <v>46</v>
      </c>
      <c r="B35" s="11">
        <v>837919.34</v>
      </c>
      <c r="C35" s="68" t="s">
        <v>47</v>
      </c>
      <c r="D35" s="11"/>
    </row>
    <row r="36" spans="1:4" ht="18.75" customHeight="1">
      <c r="A36" s="107" t="s">
        <v>48</v>
      </c>
      <c r="B36" s="11"/>
      <c r="C36" s="68" t="s">
        <v>48</v>
      </c>
      <c r="D36" s="11"/>
    </row>
    <row r="37" spans="1:4" ht="18.75" customHeight="1">
      <c r="A37" s="107" t="s">
        <v>49</v>
      </c>
      <c r="B37" s="11">
        <f>B35-B36</f>
        <v>837919.34</v>
      </c>
      <c r="C37" s="68" t="s">
        <v>50</v>
      </c>
      <c r="D37" s="11"/>
    </row>
    <row r="38" spans="1:4" ht="18.75" customHeight="1">
      <c r="A38" s="108" t="s">
        <v>51</v>
      </c>
      <c r="B38" s="93">
        <f t="shared" ref="B38:D38" si="0">B34+B35</f>
        <v>49321110.979999997</v>
      </c>
      <c r="C38" s="106" t="s">
        <v>52</v>
      </c>
      <c r="D38" s="93">
        <f t="shared" si="0"/>
        <v>49321110.979999997</v>
      </c>
    </row>
  </sheetData>
  <mergeCells count="8">
    <mergeCell ref="A2:D2"/>
    <mergeCell ref="A3:B3"/>
    <mergeCell ref="A4:B4"/>
    <mergeCell ref="C4:D4"/>
    <mergeCell ref="A5:A6"/>
    <mergeCell ref="B5:B6"/>
    <mergeCell ref="C5:C6"/>
    <mergeCell ref="D5:D6"/>
  </mergeCells>
  <phoneticPr fontId="31" type="noConversion"/>
  <printOptions horizontalCentered="1"/>
  <pageMargins left="0.39" right="0.39" top="0.51" bottom="0.51" header="0.31" footer="0.31"/>
  <pageSetup paperSize="9" scale="83"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F10"/>
  <sheetViews>
    <sheetView showZeros="0" workbookViewId="0">
      <selection activeCell="A18" sqref="A18"/>
    </sheetView>
  </sheetViews>
  <sheetFormatPr defaultColWidth="9.140625" defaultRowHeight="14.25" customHeight="1"/>
  <cols>
    <col min="1" max="1" width="32.140625" customWidth="1"/>
    <col min="2" max="2" width="16.85546875" customWidth="1"/>
    <col min="3" max="3" width="32.140625" customWidth="1"/>
    <col min="4" max="6" width="28.5703125" customWidth="1"/>
  </cols>
  <sheetData>
    <row r="1" spans="1:6" ht="15" customHeight="1">
      <c r="A1" s="55">
        <v>1</v>
      </c>
      <c r="B1" s="56">
        <v>0</v>
      </c>
      <c r="C1" s="55">
        <v>1</v>
      </c>
      <c r="D1" s="57"/>
      <c r="E1" s="57"/>
      <c r="F1" s="20" t="s">
        <v>488</v>
      </c>
    </row>
    <row r="2" spans="1:6" ht="32.25" customHeight="1">
      <c r="A2" s="195" t="str">
        <f>"2025"&amp;"年部门政府性基金预算支出预算表"</f>
        <v>2025年部门政府性基金预算支出预算表</v>
      </c>
      <c r="B2" s="196" t="s">
        <v>489</v>
      </c>
      <c r="C2" s="197"/>
      <c r="D2" s="198"/>
      <c r="E2" s="198"/>
      <c r="F2" s="198"/>
    </row>
    <row r="3" spans="1:6" ht="18.75" customHeight="1">
      <c r="A3" s="153" t="str">
        <f>"单位名称："&amp;"永德县第二完全中学"</f>
        <v>单位名称：永德县第二完全中学</v>
      </c>
      <c r="B3" s="153" t="s">
        <v>490</v>
      </c>
      <c r="C3" s="199"/>
      <c r="D3" s="57"/>
      <c r="E3" s="57"/>
      <c r="F3" s="20" t="s">
        <v>1</v>
      </c>
    </row>
    <row r="4" spans="1:6" ht="18.75" customHeight="1">
      <c r="A4" s="155" t="s">
        <v>185</v>
      </c>
      <c r="B4" s="203" t="s">
        <v>73</v>
      </c>
      <c r="C4" s="205" t="s">
        <v>74</v>
      </c>
      <c r="D4" s="147" t="s">
        <v>491</v>
      </c>
      <c r="E4" s="147"/>
      <c r="F4" s="116"/>
    </row>
    <row r="5" spans="1:6" ht="18.75" customHeight="1">
      <c r="A5" s="181"/>
      <c r="B5" s="204"/>
      <c r="C5" s="206"/>
      <c r="D5" s="51" t="s">
        <v>56</v>
      </c>
      <c r="E5" s="51" t="s">
        <v>75</v>
      </c>
      <c r="F5" s="51" t="s">
        <v>76</v>
      </c>
    </row>
    <row r="6" spans="1:6" ht="18.75" customHeight="1">
      <c r="A6" s="58">
        <v>1</v>
      </c>
      <c r="B6" s="59" t="s">
        <v>165</v>
      </c>
      <c r="C6" s="52">
        <v>3</v>
      </c>
      <c r="D6" s="51">
        <v>4</v>
      </c>
      <c r="E6" s="51">
        <v>5</v>
      </c>
      <c r="F6" s="51">
        <v>6</v>
      </c>
    </row>
    <row r="7" spans="1:6" ht="18.75" customHeight="1">
      <c r="A7" s="60"/>
      <c r="B7" s="45"/>
      <c r="C7" s="45"/>
      <c r="D7" s="11"/>
      <c r="E7" s="11"/>
      <c r="F7" s="11"/>
    </row>
    <row r="8" spans="1:6" ht="18.75" customHeight="1">
      <c r="A8" s="60"/>
      <c r="B8" s="45"/>
      <c r="C8" s="45"/>
      <c r="D8" s="11"/>
      <c r="E8" s="11"/>
      <c r="F8" s="11"/>
    </row>
    <row r="9" spans="1:6" ht="18.75" customHeight="1">
      <c r="A9" s="200" t="s">
        <v>122</v>
      </c>
      <c r="B9" s="201" t="s">
        <v>122</v>
      </c>
      <c r="C9" s="202" t="s">
        <v>122</v>
      </c>
      <c r="D9" s="11"/>
      <c r="E9" s="11"/>
      <c r="F9" s="11"/>
    </row>
    <row r="10" spans="1:6" ht="14.25" customHeight="1">
      <c r="A10" s="26" t="s">
        <v>492</v>
      </c>
    </row>
  </sheetData>
  <mergeCells count="7">
    <mergeCell ref="A2:F2"/>
    <mergeCell ref="A3:C3"/>
    <mergeCell ref="D4:F4"/>
    <mergeCell ref="A9:C9"/>
    <mergeCell ref="A4:A5"/>
    <mergeCell ref="B4:B5"/>
    <mergeCell ref="C4:C5"/>
  </mergeCells>
  <phoneticPr fontId="31" type="noConversion"/>
  <printOptions horizontalCentered="1"/>
  <pageMargins left="0.39" right="0.39" top="0.57999999999999996" bottom="0.57999999999999996" header="0.5" footer="0.5"/>
  <pageSetup paperSize="9" scale="9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Q11"/>
  <sheetViews>
    <sheetView showZeros="0" workbookViewId="0">
      <selection activeCell="A11" sqref="A11"/>
    </sheetView>
  </sheetViews>
  <sheetFormatPr defaultColWidth="9.140625" defaultRowHeight="14.25" customHeight="1"/>
  <cols>
    <col min="1" max="1" width="39.140625" customWidth="1"/>
    <col min="2" max="2" width="21.7109375" customWidth="1"/>
    <col min="3" max="3" width="35.28515625" customWidth="1"/>
    <col min="4" max="4" width="7.7109375" customWidth="1"/>
    <col min="5" max="5" width="10.28515625" customWidth="1"/>
    <col min="6" max="17" width="16.5703125" customWidth="1"/>
  </cols>
  <sheetData>
    <row r="1" spans="1:17" ht="15" customHeight="1">
      <c r="A1" s="14"/>
      <c r="B1" s="14"/>
      <c r="C1" s="14"/>
      <c r="D1" s="14"/>
      <c r="E1" s="14"/>
      <c r="F1" s="14"/>
      <c r="G1" s="14"/>
      <c r="H1" s="14"/>
      <c r="I1" s="14"/>
      <c r="J1" s="14"/>
      <c r="O1" s="19"/>
      <c r="P1" s="19"/>
      <c r="Q1" s="20" t="s">
        <v>493</v>
      </c>
    </row>
    <row r="2" spans="1:17" ht="35.25" customHeight="1">
      <c r="A2" s="207" t="str">
        <f>"2025"&amp;"年部门政府采购预算表"</f>
        <v>2025年部门政府采购预算表</v>
      </c>
      <c r="B2" s="172"/>
      <c r="C2" s="172"/>
      <c r="D2" s="172"/>
      <c r="E2" s="172"/>
      <c r="F2" s="172"/>
      <c r="G2" s="172"/>
      <c r="H2" s="172"/>
      <c r="I2" s="172"/>
      <c r="J2" s="172"/>
      <c r="K2" s="166"/>
      <c r="L2" s="172"/>
      <c r="M2" s="172"/>
      <c r="N2" s="172"/>
      <c r="O2" s="166"/>
      <c r="P2" s="166"/>
      <c r="Q2" s="172"/>
    </row>
    <row r="3" spans="1:17" ht="18.75" customHeight="1">
      <c r="A3" s="113" t="str">
        <f>"单位名称："&amp;"永德县第二完全中学"</f>
        <v>单位名称：永德县第二完全中学</v>
      </c>
      <c r="B3" s="122"/>
      <c r="C3" s="122"/>
      <c r="D3" s="122"/>
      <c r="E3" s="122"/>
      <c r="F3" s="122"/>
      <c r="G3" s="50"/>
      <c r="H3" s="50"/>
      <c r="I3" s="50"/>
      <c r="J3" s="50"/>
      <c r="O3" s="34"/>
      <c r="P3" s="34"/>
      <c r="Q3" s="20" t="s">
        <v>171</v>
      </c>
    </row>
    <row r="4" spans="1:17" ht="18.75" customHeight="1">
      <c r="A4" s="188" t="s">
        <v>494</v>
      </c>
      <c r="B4" s="217" t="s">
        <v>495</v>
      </c>
      <c r="C4" s="217" t="s">
        <v>496</v>
      </c>
      <c r="D4" s="217" t="s">
        <v>497</v>
      </c>
      <c r="E4" s="217" t="s">
        <v>498</v>
      </c>
      <c r="F4" s="217" t="s">
        <v>499</v>
      </c>
      <c r="G4" s="208" t="s">
        <v>192</v>
      </c>
      <c r="H4" s="208"/>
      <c r="I4" s="208"/>
      <c r="J4" s="208"/>
      <c r="K4" s="145"/>
      <c r="L4" s="208"/>
      <c r="M4" s="208"/>
      <c r="N4" s="208"/>
      <c r="O4" s="174"/>
      <c r="P4" s="145"/>
      <c r="Q4" s="209"/>
    </row>
    <row r="5" spans="1:17" ht="18.75" customHeight="1">
      <c r="A5" s="189"/>
      <c r="B5" s="218"/>
      <c r="C5" s="218"/>
      <c r="D5" s="218"/>
      <c r="E5" s="218"/>
      <c r="F5" s="218"/>
      <c r="G5" s="218" t="s">
        <v>56</v>
      </c>
      <c r="H5" s="218" t="s">
        <v>59</v>
      </c>
      <c r="I5" s="218" t="s">
        <v>500</v>
      </c>
      <c r="J5" s="218" t="s">
        <v>501</v>
      </c>
      <c r="K5" s="219" t="s">
        <v>502</v>
      </c>
      <c r="L5" s="210" t="s">
        <v>78</v>
      </c>
      <c r="M5" s="210"/>
      <c r="N5" s="210"/>
      <c r="O5" s="211"/>
      <c r="P5" s="212"/>
      <c r="Q5" s="213"/>
    </row>
    <row r="6" spans="1:17" ht="30" customHeight="1">
      <c r="A6" s="151"/>
      <c r="B6" s="213"/>
      <c r="C6" s="213"/>
      <c r="D6" s="213"/>
      <c r="E6" s="213"/>
      <c r="F6" s="213"/>
      <c r="G6" s="213"/>
      <c r="H6" s="213" t="s">
        <v>58</v>
      </c>
      <c r="I6" s="213"/>
      <c r="J6" s="213"/>
      <c r="K6" s="220"/>
      <c r="L6" s="40" t="s">
        <v>58</v>
      </c>
      <c r="M6" s="40" t="s">
        <v>65</v>
      </c>
      <c r="N6" s="40" t="s">
        <v>200</v>
      </c>
      <c r="O6" s="49" t="s">
        <v>67</v>
      </c>
      <c r="P6" s="41" t="s">
        <v>68</v>
      </c>
      <c r="Q6" s="40" t="s">
        <v>69</v>
      </c>
    </row>
    <row r="7" spans="1:17" ht="18.75" customHeight="1">
      <c r="A7" s="16">
        <v>1</v>
      </c>
      <c r="B7" s="51">
        <v>2</v>
      </c>
      <c r="C7" s="51">
        <v>3</v>
      </c>
      <c r="D7" s="51">
        <v>4</v>
      </c>
      <c r="E7" s="51">
        <v>5</v>
      </c>
      <c r="F7" s="51">
        <v>6</v>
      </c>
      <c r="G7" s="52">
        <v>7</v>
      </c>
      <c r="H7" s="52">
        <v>8</v>
      </c>
      <c r="I7" s="52">
        <v>9</v>
      </c>
      <c r="J7" s="52">
        <v>10</v>
      </c>
      <c r="K7" s="52">
        <v>11</v>
      </c>
      <c r="L7" s="52">
        <v>12</v>
      </c>
      <c r="M7" s="52">
        <v>13</v>
      </c>
      <c r="N7" s="52">
        <v>14</v>
      </c>
      <c r="O7" s="52">
        <v>15</v>
      </c>
      <c r="P7" s="52">
        <v>16</v>
      </c>
      <c r="Q7" s="52">
        <v>17</v>
      </c>
    </row>
    <row r="8" spans="1:17" ht="18.75" customHeight="1">
      <c r="A8" s="43"/>
      <c r="B8" s="44"/>
      <c r="C8" s="44"/>
      <c r="D8" s="44"/>
      <c r="E8" s="53"/>
      <c r="F8" s="11"/>
      <c r="G8" s="11"/>
      <c r="H8" s="11"/>
      <c r="I8" s="11"/>
      <c r="J8" s="11"/>
      <c r="K8" s="11"/>
      <c r="L8" s="11"/>
      <c r="M8" s="11"/>
      <c r="N8" s="11"/>
      <c r="O8" s="11"/>
      <c r="P8" s="11"/>
      <c r="Q8" s="11"/>
    </row>
    <row r="9" spans="1:17" ht="18.75" customHeight="1">
      <c r="A9" s="43"/>
      <c r="B9" s="44"/>
      <c r="C9" s="44"/>
      <c r="D9" s="44"/>
      <c r="E9" s="54"/>
      <c r="F9" s="11"/>
      <c r="G9" s="11"/>
      <c r="H9" s="11"/>
      <c r="I9" s="11"/>
      <c r="J9" s="11"/>
      <c r="K9" s="11"/>
      <c r="L9" s="11"/>
      <c r="M9" s="11"/>
      <c r="N9" s="11"/>
      <c r="O9" s="11"/>
      <c r="P9" s="11"/>
      <c r="Q9" s="11"/>
    </row>
    <row r="10" spans="1:17" ht="18.75" customHeight="1">
      <c r="A10" s="214" t="s">
        <v>122</v>
      </c>
      <c r="B10" s="215"/>
      <c r="C10" s="215"/>
      <c r="D10" s="215"/>
      <c r="E10" s="216"/>
      <c r="F10" s="11"/>
      <c r="G10" s="11"/>
      <c r="H10" s="11"/>
      <c r="I10" s="11"/>
      <c r="J10" s="11"/>
      <c r="K10" s="11"/>
      <c r="L10" s="11"/>
      <c r="M10" s="11"/>
      <c r="N10" s="11"/>
      <c r="O10" s="11"/>
      <c r="P10" s="11"/>
      <c r="Q10" s="11"/>
    </row>
    <row r="11" spans="1:17" ht="14.25" customHeight="1">
      <c r="A11" s="18" t="s">
        <v>503</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honeticPr fontId="31" type="noConversion"/>
  <printOptions horizontalCentered="1"/>
  <pageMargins left="1" right="1" top="0.75" bottom="0.75" header="0" footer="0"/>
  <pageSetup paperSize="9" scale="6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N11"/>
  <sheetViews>
    <sheetView showZeros="0" workbookViewId="0">
      <selection activeCell="B16" sqref="B16"/>
    </sheetView>
  </sheetViews>
  <sheetFormatPr defaultColWidth="9.140625" defaultRowHeight="14.25" customHeight="1"/>
  <cols>
    <col min="1" max="1" width="31.42578125" customWidth="1"/>
    <col min="2" max="3" width="21.85546875" customWidth="1"/>
    <col min="4" max="14" width="19" customWidth="1"/>
  </cols>
  <sheetData>
    <row r="1" spans="1:14" ht="15" customHeight="1">
      <c r="A1" s="33"/>
      <c r="B1" s="33"/>
      <c r="C1" s="37"/>
      <c r="D1" s="33"/>
      <c r="E1" s="33"/>
      <c r="F1" s="33"/>
      <c r="G1" s="33"/>
      <c r="H1" s="38"/>
      <c r="I1" s="33"/>
      <c r="J1" s="33"/>
      <c r="K1" s="33"/>
      <c r="L1" s="19"/>
      <c r="M1" s="46"/>
      <c r="N1" s="47" t="s">
        <v>504</v>
      </c>
    </row>
    <row r="2" spans="1:14" ht="34.5" customHeight="1">
      <c r="A2" s="221" t="str">
        <f>"2025"&amp;"年部门政府购买服务预算表"</f>
        <v>2025年部门政府购买服务预算表</v>
      </c>
      <c r="B2" s="222"/>
      <c r="C2" s="166"/>
      <c r="D2" s="222"/>
      <c r="E2" s="222"/>
      <c r="F2" s="222"/>
      <c r="G2" s="222"/>
      <c r="H2" s="223"/>
      <c r="I2" s="222"/>
      <c r="J2" s="222"/>
      <c r="K2" s="222"/>
      <c r="L2" s="166"/>
      <c r="M2" s="223"/>
      <c r="N2" s="222"/>
    </row>
    <row r="3" spans="1:14" ht="18.75" customHeight="1">
      <c r="A3" s="224" t="str">
        <f>"单位名称："&amp;"永德县第二完全中学"</f>
        <v>单位名称：永德县第二完全中学</v>
      </c>
      <c r="B3" s="225"/>
      <c r="C3" s="226"/>
      <c r="D3" s="32"/>
      <c r="E3" s="32"/>
      <c r="F3" s="32"/>
      <c r="G3" s="32"/>
      <c r="H3" s="38"/>
      <c r="I3" s="33"/>
      <c r="J3" s="33"/>
      <c r="K3" s="33"/>
      <c r="L3" s="34"/>
      <c r="M3" s="48"/>
      <c r="N3" s="47" t="s">
        <v>171</v>
      </c>
    </row>
    <row r="4" spans="1:14" ht="18.75" customHeight="1">
      <c r="A4" s="188" t="s">
        <v>494</v>
      </c>
      <c r="B4" s="217" t="s">
        <v>505</v>
      </c>
      <c r="C4" s="228" t="s">
        <v>506</v>
      </c>
      <c r="D4" s="208" t="s">
        <v>192</v>
      </c>
      <c r="E4" s="208"/>
      <c r="F4" s="208"/>
      <c r="G4" s="208"/>
      <c r="H4" s="145"/>
      <c r="I4" s="208"/>
      <c r="J4" s="208"/>
      <c r="K4" s="208"/>
      <c r="L4" s="174"/>
      <c r="M4" s="145"/>
      <c r="N4" s="209"/>
    </row>
    <row r="5" spans="1:14" ht="18.75" customHeight="1">
      <c r="A5" s="189"/>
      <c r="B5" s="218"/>
      <c r="C5" s="219"/>
      <c r="D5" s="218" t="s">
        <v>56</v>
      </c>
      <c r="E5" s="218" t="s">
        <v>59</v>
      </c>
      <c r="F5" s="218" t="s">
        <v>500</v>
      </c>
      <c r="G5" s="218" t="s">
        <v>501</v>
      </c>
      <c r="H5" s="219" t="s">
        <v>502</v>
      </c>
      <c r="I5" s="210" t="s">
        <v>78</v>
      </c>
      <c r="J5" s="210"/>
      <c r="K5" s="210"/>
      <c r="L5" s="211"/>
      <c r="M5" s="212"/>
      <c r="N5" s="213"/>
    </row>
    <row r="6" spans="1:14" ht="26.25" customHeight="1">
      <c r="A6" s="151"/>
      <c r="B6" s="213"/>
      <c r="C6" s="220"/>
      <c r="D6" s="213"/>
      <c r="E6" s="213"/>
      <c r="F6" s="213"/>
      <c r="G6" s="213"/>
      <c r="H6" s="220"/>
      <c r="I6" s="40" t="s">
        <v>58</v>
      </c>
      <c r="J6" s="40" t="s">
        <v>65</v>
      </c>
      <c r="K6" s="40" t="s">
        <v>200</v>
      </c>
      <c r="L6" s="49" t="s">
        <v>67</v>
      </c>
      <c r="M6" s="41" t="s">
        <v>68</v>
      </c>
      <c r="N6" s="40" t="s">
        <v>69</v>
      </c>
    </row>
    <row r="7" spans="1:14" ht="18.75" customHeight="1">
      <c r="A7" s="42">
        <v>1</v>
      </c>
      <c r="B7" s="42">
        <v>2</v>
      </c>
      <c r="C7" s="42">
        <v>3</v>
      </c>
      <c r="D7" s="42">
        <v>4</v>
      </c>
      <c r="E7" s="42">
        <v>5</v>
      </c>
      <c r="F7" s="42">
        <v>6</v>
      </c>
      <c r="G7" s="42">
        <v>7</v>
      </c>
      <c r="H7" s="42">
        <v>8</v>
      </c>
      <c r="I7" s="42">
        <v>9</v>
      </c>
      <c r="J7" s="42">
        <v>10</v>
      </c>
      <c r="K7" s="42">
        <v>11</v>
      </c>
      <c r="L7" s="42">
        <v>12</v>
      </c>
      <c r="M7" s="42">
        <v>13</v>
      </c>
      <c r="N7" s="42">
        <v>14</v>
      </c>
    </row>
    <row r="8" spans="1:14" ht="18.75" customHeight="1">
      <c r="A8" s="43"/>
      <c r="B8" s="44"/>
      <c r="C8" s="45"/>
      <c r="D8" s="11"/>
      <c r="E8" s="11"/>
      <c r="F8" s="11"/>
      <c r="G8" s="11"/>
      <c r="H8" s="11"/>
      <c r="I8" s="11"/>
      <c r="J8" s="11"/>
      <c r="K8" s="11"/>
      <c r="L8" s="11"/>
      <c r="M8" s="11"/>
      <c r="N8" s="11"/>
    </row>
    <row r="9" spans="1:14" ht="18.75" customHeight="1">
      <c r="A9" s="43"/>
      <c r="B9" s="44"/>
      <c r="C9" s="45"/>
      <c r="D9" s="11"/>
      <c r="E9" s="11"/>
      <c r="F9" s="11"/>
      <c r="G9" s="11"/>
      <c r="H9" s="11"/>
      <c r="I9" s="11"/>
      <c r="J9" s="11"/>
      <c r="K9" s="11"/>
      <c r="L9" s="11"/>
      <c r="M9" s="11"/>
      <c r="N9" s="11"/>
    </row>
    <row r="10" spans="1:14" ht="18.75" customHeight="1">
      <c r="A10" s="214" t="s">
        <v>122</v>
      </c>
      <c r="B10" s="215"/>
      <c r="C10" s="227"/>
      <c r="D10" s="11"/>
      <c r="E10" s="11"/>
      <c r="F10" s="11"/>
      <c r="G10" s="11"/>
      <c r="H10" s="11"/>
      <c r="I10" s="11"/>
      <c r="J10" s="11"/>
      <c r="K10" s="11"/>
      <c r="L10" s="11"/>
      <c r="M10" s="11"/>
      <c r="N10" s="11"/>
    </row>
    <row r="11" spans="1:14" ht="14.25" customHeight="1">
      <c r="A11" s="18" t="s">
        <v>507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honeticPr fontId="31" type="noConversion"/>
  <printOptions horizontalCentered="1"/>
  <pageMargins left="1" right="1" top="0.75" bottom="0.75"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I9"/>
  <sheetViews>
    <sheetView showZeros="0" workbookViewId="0">
      <selection activeCell="D15" sqref="D15"/>
    </sheetView>
  </sheetViews>
  <sheetFormatPr defaultColWidth="9.140625" defaultRowHeight="14.25" customHeight="1"/>
  <cols>
    <col min="1" max="1" width="37.7109375" customWidth="1"/>
    <col min="2" max="4" width="17.5703125" customWidth="1"/>
    <col min="5" max="9" width="15.7109375" customWidth="1"/>
  </cols>
  <sheetData>
    <row r="1" spans="1:9" ht="15" customHeight="1">
      <c r="A1" s="14"/>
      <c r="B1" s="14"/>
      <c r="C1" s="14"/>
      <c r="D1" s="31"/>
      <c r="G1" s="19"/>
      <c r="H1" s="19"/>
      <c r="I1" s="19" t="s">
        <v>508</v>
      </c>
    </row>
    <row r="2" spans="1:9" ht="27.75" customHeight="1">
      <c r="A2" s="207" t="str">
        <f>"2025"&amp;"年县对下转移支付预算表"</f>
        <v>2025年县对下转移支付预算表</v>
      </c>
      <c r="B2" s="172"/>
      <c r="C2" s="172"/>
      <c r="D2" s="172"/>
      <c r="E2" s="172"/>
      <c r="F2" s="172"/>
      <c r="G2" s="166"/>
      <c r="H2" s="166"/>
      <c r="I2" s="172"/>
    </row>
    <row r="3" spans="1:9" ht="18.75" customHeight="1">
      <c r="A3" s="224" t="str">
        <f>"单位名称："&amp;"永德县第二完全中学"</f>
        <v>单位名称：永德县第二完全中学</v>
      </c>
      <c r="B3" s="225"/>
      <c r="C3" s="225"/>
      <c r="D3" s="229"/>
      <c r="E3" s="143"/>
      <c r="G3" s="34"/>
      <c r="H3" s="34"/>
      <c r="I3" s="19" t="s">
        <v>171</v>
      </c>
    </row>
    <row r="4" spans="1:9" ht="18.75" customHeight="1">
      <c r="A4" s="117" t="s">
        <v>509</v>
      </c>
      <c r="B4" s="115" t="s">
        <v>192</v>
      </c>
      <c r="C4" s="147"/>
      <c r="D4" s="147"/>
      <c r="E4" s="115" t="s">
        <v>510</v>
      </c>
      <c r="F4" s="147"/>
      <c r="G4" s="174"/>
      <c r="H4" s="174"/>
      <c r="I4" s="116"/>
    </row>
    <row r="5" spans="1:9" ht="18.75" customHeight="1">
      <c r="A5" s="118"/>
      <c r="B5" s="15" t="s">
        <v>56</v>
      </c>
      <c r="C5" s="6" t="s">
        <v>59</v>
      </c>
      <c r="D5" s="35" t="s">
        <v>511</v>
      </c>
      <c r="E5" s="36" t="s">
        <v>512</v>
      </c>
      <c r="F5" s="36" t="s">
        <v>512</v>
      </c>
      <c r="G5" s="36" t="s">
        <v>512</v>
      </c>
      <c r="H5" s="36" t="s">
        <v>512</v>
      </c>
      <c r="I5" s="36" t="s">
        <v>512</v>
      </c>
    </row>
    <row r="6" spans="1:9" ht="18.75" customHeight="1">
      <c r="A6" s="36">
        <v>1</v>
      </c>
      <c r="B6" s="36">
        <v>2</v>
      </c>
      <c r="C6" s="36">
        <v>3</v>
      </c>
      <c r="D6" s="36">
        <v>4</v>
      </c>
      <c r="E6" s="36">
        <v>5</v>
      </c>
      <c r="F6" s="36">
        <v>6</v>
      </c>
      <c r="G6" s="36">
        <v>7</v>
      </c>
      <c r="H6" s="36">
        <v>8</v>
      </c>
      <c r="I6" s="36">
        <v>9</v>
      </c>
    </row>
    <row r="7" spans="1:9" ht="18.75" customHeight="1">
      <c r="A7" s="17"/>
      <c r="B7" s="11"/>
      <c r="C7" s="11"/>
      <c r="D7" s="11"/>
      <c r="E7" s="11"/>
      <c r="F7" s="11"/>
      <c r="G7" s="11"/>
      <c r="H7" s="11"/>
      <c r="I7" s="11"/>
    </row>
    <row r="8" spans="1:9" ht="18.75" customHeight="1">
      <c r="A8" s="17"/>
      <c r="B8" s="11"/>
      <c r="C8" s="11"/>
      <c r="D8" s="11"/>
      <c r="E8" s="11"/>
      <c r="F8" s="11"/>
      <c r="G8" s="11"/>
      <c r="H8" s="11"/>
      <c r="I8" s="11"/>
    </row>
    <row r="9" spans="1:9" ht="14.25" customHeight="1">
      <c r="A9" s="18" t="s">
        <v>513</v>
      </c>
    </row>
  </sheetData>
  <mergeCells count="5">
    <mergeCell ref="A2:I2"/>
    <mergeCell ref="A3:E3"/>
    <mergeCell ref="B4:D4"/>
    <mergeCell ref="E4:I4"/>
    <mergeCell ref="A4:A5"/>
  </mergeCells>
  <phoneticPr fontId="31" type="noConversion"/>
  <printOptions horizontalCentered="1"/>
  <pageMargins left="1" right="1" top="0.75" bottom="0.75" header="0" footer="0"/>
  <pageSetup paperSize="9" scale="5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J8"/>
  <sheetViews>
    <sheetView showZeros="0" workbookViewId="0">
      <selection activeCell="A16" sqref="A16"/>
    </sheetView>
  </sheetViews>
  <sheetFormatPr defaultColWidth="9.140625" defaultRowHeight="12" customHeight="1"/>
  <cols>
    <col min="1" max="1" width="34.28515625" customWidth="1"/>
    <col min="2" max="2" width="29" customWidth="1"/>
    <col min="3" max="5" width="23.5703125" customWidth="1"/>
    <col min="6" max="6" width="11.28515625" customWidth="1"/>
    <col min="7" max="7" width="25.140625" customWidth="1"/>
    <col min="8" max="8" width="15.5703125" customWidth="1"/>
    <col min="9" max="9" width="13.42578125" customWidth="1"/>
    <col min="10" max="10" width="18.85546875" customWidth="1"/>
  </cols>
  <sheetData>
    <row r="1" spans="1:10" ht="15" customHeight="1">
      <c r="J1" s="19" t="s">
        <v>514</v>
      </c>
    </row>
    <row r="2" spans="1:10" ht="36" customHeight="1">
      <c r="A2" s="111" t="str">
        <f>"2025"&amp;"年县对下转移支付绩效目标表"</f>
        <v>2025年县对下转移支付绩效目标表</v>
      </c>
      <c r="B2" s="172"/>
      <c r="C2" s="172"/>
      <c r="D2" s="172"/>
      <c r="E2" s="172"/>
      <c r="F2" s="166"/>
      <c r="G2" s="172"/>
      <c r="H2" s="166"/>
      <c r="I2" s="166"/>
      <c r="J2" s="172"/>
    </row>
    <row r="3" spans="1:10" ht="18.75" customHeight="1">
      <c r="A3" s="153" t="str">
        <f>"单位名称："&amp;"永德县第二完全中学"</f>
        <v>单位名称：永德县第二完全中学</v>
      </c>
      <c r="B3" s="192"/>
      <c r="C3" s="192"/>
      <c r="D3" s="192"/>
      <c r="E3" s="192"/>
      <c r="F3" s="193"/>
      <c r="G3" s="192"/>
      <c r="H3" s="193"/>
    </row>
    <row r="4" spans="1:10" ht="18.75" customHeight="1">
      <c r="A4" s="22" t="s">
        <v>298</v>
      </c>
      <c r="B4" s="22" t="s">
        <v>299</v>
      </c>
      <c r="C4" s="22" t="s">
        <v>300</v>
      </c>
      <c r="D4" s="22" t="s">
        <v>301</v>
      </c>
      <c r="E4" s="22" t="s">
        <v>302</v>
      </c>
      <c r="F4" s="27" t="s">
        <v>303</v>
      </c>
      <c r="G4" s="22" t="s">
        <v>304</v>
      </c>
      <c r="H4" s="27" t="s">
        <v>305</v>
      </c>
      <c r="I4" s="27" t="s">
        <v>306</v>
      </c>
      <c r="J4" s="22" t="s">
        <v>307</v>
      </c>
    </row>
    <row r="5" spans="1:10" ht="18.75" customHeight="1">
      <c r="A5" s="22">
        <v>1</v>
      </c>
      <c r="B5" s="22">
        <v>2</v>
      </c>
      <c r="C5" s="22">
        <v>3</v>
      </c>
      <c r="D5" s="22">
        <v>4</v>
      </c>
      <c r="E5" s="22">
        <v>5</v>
      </c>
      <c r="F5" s="27">
        <v>6</v>
      </c>
      <c r="G5" s="22">
        <v>7</v>
      </c>
      <c r="H5" s="27">
        <v>8</v>
      </c>
      <c r="I5" s="27">
        <v>9</v>
      </c>
      <c r="J5" s="22">
        <v>10</v>
      </c>
    </row>
    <row r="6" spans="1:10" ht="18.75" customHeight="1">
      <c r="A6" s="9"/>
      <c r="B6" s="23"/>
      <c r="C6" s="23"/>
      <c r="D6" s="23"/>
      <c r="E6" s="28"/>
      <c r="F6" s="29"/>
      <c r="G6" s="28"/>
      <c r="H6" s="29"/>
      <c r="I6" s="29"/>
      <c r="J6" s="28"/>
    </row>
    <row r="7" spans="1:10" ht="18.75" customHeight="1">
      <c r="A7" s="9"/>
      <c r="B7" s="9"/>
      <c r="C7" s="9"/>
      <c r="D7" s="9"/>
      <c r="E7" s="9"/>
      <c r="F7" s="30"/>
      <c r="G7" s="9"/>
      <c r="H7" s="9"/>
      <c r="I7" s="9"/>
      <c r="J7" s="9"/>
    </row>
    <row r="8" spans="1:10" ht="12" customHeight="1">
      <c r="A8" s="25" t="s">
        <v>513</v>
      </c>
    </row>
  </sheetData>
  <mergeCells count="2">
    <mergeCell ref="A2:J2"/>
    <mergeCell ref="A3:H3"/>
  </mergeCells>
  <phoneticPr fontId="31" type="noConversion"/>
  <printOptions horizontalCentered="1"/>
  <pageMargins left="1" right="1" top="0.75" bottom="0.75" header="0" footer="0"/>
  <pageSetup paperSize="9" scale="6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H9"/>
  <sheetViews>
    <sheetView showZeros="0" workbookViewId="0">
      <selection activeCell="B18" sqref="B18"/>
    </sheetView>
  </sheetViews>
  <sheetFormatPr defaultColWidth="9.140625" defaultRowHeight="12" customHeight="1"/>
  <cols>
    <col min="1" max="1" width="29" customWidth="1"/>
    <col min="2" max="2" width="18.7109375" customWidth="1"/>
    <col min="3" max="3" width="24.85546875" customWidth="1"/>
    <col min="4" max="4" width="23.5703125" customWidth="1"/>
    <col min="5" max="5" width="17.85546875" customWidth="1"/>
    <col min="6" max="6" width="23.5703125" customWidth="1"/>
    <col min="7" max="7" width="25.140625" customWidth="1"/>
    <col min="8" max="8" width="18.85546875" customWidth="1"/>
  </cols>
  <sheetData>
    <row r="1" spans="1:8" ht="15" customHeight="1">
      <c r="A1" s="1"/>
      <c r="B1" s="1"/>
      <c r="C1" s="1"/>
      <c r="D1" s="1"/>
      <c r="E1" s="1"/>
      <c r="F1" s="1"/>
      <c r="G1" s="1"/>
      <c r="H1" s="20" t="s">
        <v>515</v>
      </c>
    </row>
    <row r="2" spans="1:8" ht="34.5" customHeight="1">
      <c r="A2" s="221" t="str">
        <f>"2025"&amp;"年新增资产配置表"</f>
        <v>2025年新增资产配置表</v>
      </c>
      <c r="B2" s="172"/>
      <c r="C2" s="172"/>
      <c r="D2" s="172"/>
      <c r="E2" s="172"/>
      <c r="F2" s="172"/>
      <c r="G2" s="172"/>
      <c r="H2" s="172"/>
    </row>
    <row r="3" spans="1:8" ht="18.75" customHeight="1">
      <c r="A3" s="113" t="str">
        <f>"单位名称："&amp;"永德县第二完全中学"</f>
        <v>单位名称：永德县第二完全中学</v>
      </c>
      <c r="B3" s="185"/>
      <c r="C3" s="192"/>
      <c r="H3" s="21" t="s">
        <v>171</v>
      </c>
    </row>
    <row r="4" spans="1:8" ht="18.75" customHeight="1">
      <c r="A4" s="188" t="s">
        <v>185</v>
      </c>
      <c r="B4" s="188" t="s">
        <v>516</v>
      </c>
      <c r="C4" s="188" t="s">
        <v>517</v>
      </c>
      <c r="D4" s="188" t="s">
        <v>518</v>
      </c>
      <c r="E4" s="188" t="s">
        <v>519</v>
      </c>
      <c r="F4" s="230" t="s">
        <v>520</v>
      </c>
      <c r="G4" s="208"/>
      <c r="H4" s="209"/>
    </row>
    <row r="5" spans="1:8" ht="18.75" customHeight="1">
      <c r="A5" s="151"/>
      <c r="B5" s="151"/>
      <c r="C5" s="151"/>
      <c r="D5" s="151"/>
      <c r="E5" s="151"/>
      <c r="F5" s="22" t="s">
        <v>498</v>
      </c>
      <c r="G5" s="22" t="s">
        <v>521</v>
      </c>
      <c r="H5" s="22" t="s">
        <v>522</v>
      </c>
    </row>
    <row r="6" spans="1:8" ht="18.75" customHeight="1">
      <c r="A6" s="22">
        <v>1</v>
      </c>
      <c r="B6" s="22">
        <v>2</v>
      </c>
      <c r="C6" s="22">
        <v>3</v>
      </c>
      <c r="D6" s="22">
        <v>4</v>
      </c>
      <c r="E6" s="22">
        <v>5</v>
      </c>
      <c r="F6" s="22">
        <v>6</v>
      </c>
      <c r="G6" s="22">
        <v>7</v>
      </c>
      <c r="H6" s="22">
        <v>8</v>
      </c>
    </row>
    <row r="7" spans="1:8" ht="18.75" customHeight="1">
      <c r="A7" s="23"/>
      <c r="B7" s="23"/>
      <c r="C7" s="17"/>
      <c r="D7" s="17"/>
      <c r="E7" s="17"/>
      <c r="F7" s="24"/>
      <c r="G7" s="11"/>
      <c r="H7" s="11"/>
    </row>
    <row r="8" spans="1:8" ht="18.75" customHeight="1">
      <c r="A8" s="231" t="s">
        <v>56</v>
      </c>
      <c r="B8" s="232"/>
      <c r="C8" s="232"/>
      <c r="D8" s="232"/>
      <c r="E8" s="233"/>
      <c r="F8" s="24"/>
      <c r="G8" s="11"/>
      <c r="H8" s="11"/>
    </row>
    <row r="9" spans="1:8" ht="12" customHeight="1">
      <c r="A9" s="25" t="s">
        <v>523</v>
      </c>
    </row>
  </sheetData>
  <mergeCells count="9">
    <mergeCell ref="A2:H2"/>
    <mergeCell ref="A3:C3"/>
    <mergeCell ref="F4:H4"/>
    <mergeCell ref="A8:E8"/>
    <mergeCell ref="A4:A5"/>
    <mergeCell ref="B4:B5"/>
    <mergeCell ref="C4:C5"/>
    <mergeCell ref="D4:D5"/>
    <mergeCell ref="E4:E5"/>
  </mergeCells>
  <phoneticPr fontId="31" type="noConversion"/>
  <pageMargins left="0.36" right="0.1" top="0.26" bottom="0.26" header="0" footer="0"/>
  <pageSetup paperSize="9" scale="81"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K11"/>
  <sheetViews>
    <sheetView showZeros="0" workbookViewId="0">
      <selection activeCell="C21" sqref="C21"/>
    </sheetView>
  </sheetViews>
  <sheetFormatPr defaultColWidth="9.140625" defaultRowHeight="14.25" customHeight="1"/>
  <cols>
    <col min="1" max="1" width="13.42578125" customWidth="1"/>
    <col min="2" max="2" width="43.85546875" customWidth="1"/>
    <col min="3" max="3" width="23.85546875" customWidth="1"/>
    <col min="4" max="4" width="11.140625" customWidth="1"/>
    <col min="5" max="5" width="33.140625" customWidth="1"/>
    <col min="6" max="6" width="9.85546875" customWidth="1"/>
    <col min="7" max="7" width="17.7109375" customWidth="1"/>
    <col min="8" max="11" width="15.42578125" customWidth="1"/>
  </cols>
  <sheetData>
    <row r="1" spans="1:11" ht="15" customHeight="1">
      <c r="D1" s="13"/>
      <c r="E1" s="13"/>
      <c r="F1" s="13"/>
      <c r="G1" s="13"/>
      <c r="H1" s="14"/>
      <c r="I1" s="14"/>
      <c r="J1" s="14"/>
      <c r="K1" s="19" t="s">
        <v>524</v>
      </c>
    </row>
    <row r="2" spans="1:11" ht="42.75" customHeight="1">
      <c r="A2" s="111" t="str">
        <f>"2025"&amp;"年转移支付补助项目支出预算表"</f>
        <v>2025年转移支付补助项目支出预算表</v>
      </c>
      <c r="B2" s="172"/>
      <c r="C2" s="172"/>
      <c r="D2" s="172"/>
      <c r="E2" s="172"/>
      <c r="F2" s="172"/>
      <c r="G2" s="172"/>
      <c r="H2" s="172"/>
      <c r="I2" s="172"/>
      <c r="J2" s="172"/>
      <c r="K2" s="172"/>
    </row>
    <row r="3" spans="1:11" ht="18.75" customHeight="1">
      <c r="A3" s="153" t="str">
        <f>"单位名称："&amp;"永德县第二完全中学"</f>
        <v>单位名称：永德县第二完全中学</v>
      </c>
      <c r="B3" s="185"/>
      <c r="C3" s="185"/>
      <c r="D3" s="185"/>
      <c r="E3" s="185"/>
      <c r="F3" s="185"/>
      <c r="G3" s="185"/>
      <c r="H3" s="5"/>
      <c r="I3" s="5"/>
      <c r="J3" s="5"/>
      <c r="K3" s="4" t="s">
        <v>171</v>
      </c>
    </row>
    <row r="4" spans="1:11" ht="18.75" customHeight="1">
      <c r="A4" s="150" t="s">
        <v>251</v>
      </c>
      <c r="B4" s="150" t="s">
        <v>187</v>
      </c>
      <c r="C4" s="150" t="s">
        <v>252</v>
      </c>
      <c r="D4" s="188" t="s">
        <v>188</v>
      </c>
      <c r="E4" s="188" t="s">
        <v>189</v>
      </c>
      <c r="F4" s="188" t="s">
        <v>253</v>
      </c>
      <c r="G4" s="188" t="s">
        <v>254</v>
      </c>
      <c r="H4" s="117" t="s">
        <v>56</v>
      </c>
      <c r="I4" s="115" t="s">
        <v>525</v>
      </c>
      <c r="J4" s="147"/>
      <c r="K4" s="116"/>
    </row>
    <row r="5" spans="1:11" ht="18.75" customHeight="1">
      <c r="A5" s="179"/>
      <c r="B5" s="179"/>
      <c r="C5" s="179"/>
      <c r="D5" s="189"/>
      <c r="E5" s="189"/>
      <c r="F5" s="189"/>
      <c r="G5" s="189"/>
      <c r="H5" s="180"/>
      <c r="I5" s="188" t="s">
        <v>59</v>
      </c>
      <c r="J5" s="188" t="s">
        <v>60</v>
      </c>
      <c r="K5" s="188" t="s">
        <v>61</v>
      </c>
    </row>
    <row r="6" spans="1:11" ht="18.75" customHeight="1">
      <c r="A6" s="169"/>
      <c r="B6" s="169"/>
      <c r="C6" s="169"/>
      <c r="D6" s="151"/>
      <c r="E6" s="151"/>
      <c r="F6" s="151"/>
      <c r="G6" s="151"/>
      <c r="H6" s="118"/>
      <c r="I6" s="151" t="s">
        <v>58</v>
      </c>
      <c r="J6" s="151"/>
      <c r="K6" s="151"/>
    </row>
    <row r="7" spans="1:11" ht="18.75" customHeight="1">
      <c r="A7" s="7">
        <v>1</v>
      </c>
      <c r="B7" s="7">
        <v>2</v>
      </c>
      <c r="C7" s="7">
        <v>3</v>
      </c>
      <c r="D7" s="7">
        <v>4</v>
      </c>
      <c r="E7" s="7">
        <v>5</v>
      </c>
      <c r="F7" s="7">
        <v>6</v>
      </c>
      <c r="G7" s="7">
        <v>7</v>
      </c>
      <c r="H7" s="7">
        <v>8</v>
      </c>
      <c r="I7" s="7">
        <v>9</v>
      </c>
      <c r="J7" s="8">
        <v>10</v>
      </c>
      <c r="K7" s="8">
        <v>11</v>
      </c>
    </row>
    <row r="8" spans="1:11" ht="18.75" customHeight="1">
      <c r="A8" s="17"/>
      <c r="B8" s="9"/>
      <c r="C8" s="17"/>
      <c r="D8" s="17"/>
      <c r="E8" s="17"/>
      <c r="F8" s="17"/>
      <c r="G8" s="17"/>
      <c r="H8" s="11"/>
      <c r="I8" s="11"/>
      <c r="J8" s="11"/>
      <c r="K8" s="11"/>
    </row>
    <row r="9" spans="1:11" ht="18.75" customHeight="1">
      <c r="A9" s="9"/>
      <c r="B9" s="9"/>
      <c r="C9" s="9"/>
      <c r="D9" s="9"/>
      <c r="E9" s="9"/>
      <c r="F9" s="9"/>
      <c r="G9" s="9"/>
      <c r="H9" s="11"/>
      <c r="I9" s="11"/>
      <c r="J9" s="11"/>
      <c r="K9" s="11"/>
    </row>
    <row r="10" spans="1:11" ht="18.75" customHeight="1">
      <c r="A10" s="176" t="s">
        <v>122</v>
      </c>
      <c r="B10" s="186"/>
      <c r="C10" s="186"/>
      <c r="D10" s="186"/>
      <c r="E10" s="186"/>
      <c r="F10" s="186"/>
      <c r="G10" s="187"/>
      <c r="H10" s="11"/>
      <c r="I10" s="11"/>
      <c r="J10" s="11"/>
      <c r="K10" s="11"/>
    </row>
    <row r="11" spans="1:11" ht="14.25" customHeight="1">
      <c r="A11" s="18" t="s">
        <v>526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31" type="noConversion"/>
  <printOptions horizontalCentered="1"/>
  <pageMargins left="0.39" right="0.39" top="0.57999999999999996" bottom="0.57999999999999996" header="0.5" footer="0.5"/>
  <pageSetup paperSize="9" scale="57"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G15"/>
  <sheetViews>
    <sheetView showZeros="0" workbookViewId="0"/>
  </sheetViews>
  <sheetFormatPr defaultColWidth="9.140625" defaultRowHeight="14.25" customHeight="1"/>
  <cols>
    <col min="1" max="1" width="29.42578125" customWidth="1"/>
    <col min="2" max="2" width="23.140625" customWidth="1"/>
    <col min="3" max="3" width="31.5703125" customWidth="1"/>
    <col min="4" max="4" width="20.42578125" customWidth="1"/>
    <col min="5" max="7" width="23.85546875" customWidth="1"/>
  </cols>
  <sheetData>
    <row r="1" spans="1:7" ht="15" customHeight="1">
      <c r="A1" s="1"/>
      <c r="B1" s="1"/>
      <c r="C1" s="1"/>
      <c r="D1" s="2"/>
      <c r="E1" s="3"/>
      <c r="F1" s="3"/>
      <c r="G1" s="4" t="s">
        <v>527</v>
      </c>
    </row>
    <row r="2" spans="1:7" ht="36.75" customHeight="1">
      <c r="A2" s="111" t="str">
        <f>"2025"&amp;"年部门项目中期规划预算表"</f>
        <v>2025年部门项目中期规划预算表</v>
      </c>
      <c r="B2" s="172"/>
      <c r="C2" s="172"/>
      <c r="D2" s="172"/>
      <c r="E2" s="172"/>
      <c r="F2" s="172"/>
      <c r="G2" s="172"/>
    </row>
    <row r="3" spans="1:7" ht="18.75" customHeight="1">
      <c r="A3" s="153" t="str">
        <f>"单位名称："&amp;"永德县第二完全中学"</f>
        <v>单位名称：永德县第二完全中学</v>
      </c>
      <c r="B3" s="185"/>
      <c r="C3" s="185"/>
      <c r="D3" s="185"/>
      <c r="E3" s="5"/>
      <c r="F3" s="5"/>
      <c r="G3" s="4" t="s">
        <v>171</v>
      </c>
    </row>
    <row r="4" spans="1:7" ht="18.75" customHeight="1">
      <c r="A4" s="150" t="s">
        <v>252</v>
      </c>
      <c r="B4" s="150" t="s">
        <v>251</v>
      </c>
      <c r="C4" s="150" t="s">
        <v>187</v>
      </c>
      <c r="D4" s="188" t="s">
        <v>528</v>
      </c>
      <c r="E4" s="115" t="s">
        <v>59</v>
      </c>
      <c r="F4" s="147"/>
      <c r="G4" s="116"/>
    </row>
    <row r="5" spans="1:7" ht="18.75" customHeight="1">
      <c r="A5" s="179"/>
      <c r="B5" s="179"/>
      <c r="C5" s="179"/>
      <c r="D5" s="189"/>
      <c r="E5" s="150" t="str">
        <f>"2025"&amp;"年"</f>
        <v>2025年</v>
      </c>
      <c r="F5" s="150" t="str">
        <f>"2025"+1&amp;"年"</f>
        <v>2026年</v>
      </c>
      <c r="G5" s="188" t="str">
        <f>"2025"+2&amp;"年"</f>
        <v>2027年</v>
      </c>
    </row>
    <row r="6" spans="1:7" ht="18.75" customHeight="1">
      <c r="A6" s="169"/>
      <c r="B6" s="169"/>
      <c r="C6" s="169"/>
      <c r="D6" s="151"/>
      <c r="E6" s="169" t="s">
        <v>58</v>
      </c>
      <c r="F6" s="169"/>
      <c r="G6" s="151"/>
    </row>
    <row r="7" spans="1:7" ht="18.75" customHeight="1">
      <c r="A7" s="7">
        <v>1</v>
      </c>
      <c r="B7" s="7">
        <v>2</v>
      </c>
      <c r="C7" s="7">
        <v>3</v>
      </c>
      <c r="D7" s="7">
        <v>4</v>
      </c>
      <c r="E7" s="7">
        <v>5</v>
      </c>
      <c r="F7" s="7">
        <v>6</v>
      </c>
      <c r="G7" s="8">
        <v>7</v>
      </c>
    </row>
    <row r="8" spans="1:7" ht="18.75" customHeight="1">
      <c r="A8" s="9" t="s">
        <v>71</v>
      </c>
      <c r="B8" s="10"/>
      <c r="C8" s="10"/>
      <c r="D8" s="9"/>
      <c r="E8" s="11">
        <v>855031.06</v>
      </c>
      <c r="F8" s="11"/>
      <c r="G8" s="11"/>
    </row>
    <row r="9" spans="1:7" ht="18.75" customHeight="1">
      <c r="A9" s="9"/>
      <c r="B9" s="9" t="s">
        <v>529</v>
      </c>
      <c r="C9" s="9" t="s">
        <v>271</v>
      </c>
      <c r="D9" s="9" t="s">
        <v>530</v>
      </c>
      <c r="E9" s="11">
        <v>8437.5</v>
      </c>
      <c r="F9" s="11"/>
      <c r="G9" s="11"/>
    </row>
    <row r="10" spans="1:7" ht="18.75" customHeight="1">
      <c r="A10" s="12"/>
      <c r="B10" s="9" t="s">
        <v>529</v>
      </c>
      <c r="C10" s="9" t="s">
        <v>275</v>
      </c>
      <c r="D10" s="9" t="s">
        <v>530</v>
      </c>
      <c r="E10" s="11">
        <v>122917.5</v>
      </c>
      <c r="F10" s="11"/>
      <c r="G10" s="11"/>
    </row>
    <row r="11" spans="1:7" ht="18.75" customHeight="1">
      <c r="A11" s="12"/>
      <c r="B11" s="9" t="s">
        <v>529</v>
      </c>
      <c r="C11" s="9" t="s">
        <v>257</v>
      </c>
      <c r="D11" s="9" t="s">
        <v>530</v>
      </c>
      <c r="E11" s="11">
        <v>36855</v>
      </c>
      <c r="F11" s="11"/>
      <c r="G11" s="11"/>
    </row>
    <row r="12" spans="1:7" ht="18.75" customHeight="1">
      <c r="A12" s="12"/>
      <c r="B12" s="9" t="s">
        <v>531</v>
      </c>
      <c r="C12" s="9" t="s">
        <v>273</v>
      </c>
      <c r="D12" s="9" t="s">
        <v>530</v>
      </c>
      <c r="E12" s="11">
        <v>46245.06</v>
      </c>
      <c r="F12" s="11"/>
      <c r="G12" s="11"/>
    </row>
    <row r="13" spans="1:7" ht="18.75" customHeight="1">
      <c r="A13" s="12"/>
      <c r="B13" s="9" t="s">
        <v>531</v>
      </c>
      <c r="C13" s="9" t="s">
        <v>267</v>
      </c>
      <c r="D13" s="9" t="s">
        <v>530</v>
      </c>
      <c r="E13" s="11">
        <v>631720</v>
      </c>
      <c r="F13" s="11"/>
      <c r="G13" s="11"/>
    </row>
    <row r="14" spans="1:7" ht="18.75" customHeight="1">
      <c r="A14" s="12"/>
      <c r="B14" s="9" t="s">
        <v>531</v>
      </c>
      <c r="C14" s="9" t="s">
        <v>262</v>
      </c>
      <c r="D14" s="9" t="s">
        <v>530</v>
      </c>
      <c r="E14" s="11">
        <v>8856</v>
      </c>
      <c r="F14" s="11"/>
      <c r="G14" s="11"/>
    </row>
    <row r="15" spans="1:7" ht="18.75" customHeight="1">
      <c r="A15" s="231" t="s">
        <v>56</v>
      </c>
      <c r="B15" s="234" t="s">
        <v>532</v>
      </c>
      <c r="C15" s="234"/>
      <c r="D15" s="235"/>
      <c r="E15" s="11">
        <v>855031.06</v>
      </c>
      <c r="F15" s="11"/>
      <c r="G15" s="11"/>
    </row>
  </sheetData>
  <mergeCells count="11">
    <mergeCell ref="A2:G2"/>
    <mergeCell ref="A3:D3"/>
    <mergeCell ref="E4:G4"/>
    <mergeCell ref="A15:D15"/>
    <mergeCell ref="A4:A6"/>
    <mergeCell ref="B4:B6"/>
    <mergeCell ref="C4:C6"/>
    <mergeCell ref="D4:D6"/>
    <mergeCell ref="E5:E6"/>
    <mergeCell ref="F5:F6"/>
    <mergeCell ref="G5:G6"/>
  </mergeCells>
  <phoneticPr fontId="31" type="noConversion"/>
  <printOptions horizontalCentered="1"/>
  <pageMargins left="0.39" right="0.39" top="0.57999999999999996" bottom="0.57999999999999996" header="0.5" footer="0.5"/>
  <pageSetup paperSize="9" scale="5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9"/>
  <sheetViews>
    <sheetView showZeros="0" workbookViewId="0"/>
  </sheetViews>
  <sheetFormatPr defaultColWidth="9.140625" defaultRowHeight="14.25" customHeight="1"/>
  <cols>
    <col min="1" max="1" width="21.140625" customWidth="1"/>
    <col min="2" max="2" width="35.28515625" customWidth="1"/>
    <col min="3" max="8" width="20.42578125" customWidth="1"/>
    <col min="9" max="11" width="20.5703125" customWidth="1"/>
    <col min="12" max="12" width="20.42578125" customWidth="1"/>
    <col min="13" max="13" width="20.5703125" customWidth="1"/>
    <col min="14" max="19" width="20.42578125" customWidth="1"/>
  </cols>
  <sheetData>
    <row r="1" spans="1:19" ht="15" customHeight="1">
      <c r="J1" s="102"/>
      <c r="O1" s="37"/>
      <c r="P1" s="37"/>
      <c r="Q1" s="37"/>
      <c r="R1" s="37"/>
      <c r="S1" s="19" t="s">
        <v>53</v>
      </c>
    </row>
    <row r="2" spans="1:19" ht="57.75" customHeight="1">
      <c r="A2" s="119" t="str">
        <f>"2025"&amp;"年部门收入预算表"</f>
        <v>2025年部门收入预算表</v>
      </c>
      <c r="B2" s="120"/>
      <c r="C2" s="120"/>
      <c r="D2" s="120"/>
      <c r="E2" s="120"/>
      <c r="F2" s="120"/>
      <c r="G2" s="120"/>
      <c r="H2" s="120"/>
      <c r="I2" s="120"/>
      <c r="J2" s="120"/>
      <c r="K2" s="120"/>
      <c r="L2" s="120"/>
      <c r="M2" s="120"/>
      <c r="N2" s="120"/>
      <c r="O2" s="121"/>
      <c r="P2" s="121"/>
      <c r="Q2" s="121"/>
      <c r="R2" s="121"/>
      <c r="S2" s="121"/>
    </row>
    <row r="3" spans="1:19" ht="18.75" customHeight="1">
      <c r="A3" s="113" t="str">
        <f>"单位名称："&amp;"永德县第二完全中学"</f>
        <v>单位名称：永德县第二完全中学</v>
      </c>
      <c r="B3" s="122"/>
      <c r="C3" s="122"/>
      <c r="D3" s="122"/>
      <c r="E3" s="50"/>
      <c r="F3" s="50"/>
      <c r="G3" s="50"/>
      <c r="H3" s="50"/>
      <c r="I3" s="50"/>
      <c r="J3" s="39"/>
      <c r="K3" s="50"/>
      <c r="L3" s="50"/>
      <c r="M3" s="50"/>
      <c r="N3" s="50"/>
      <c r="O3" s="39"/>
      <c r="P3" s="39"/>
      <c r="Q3" s="39"/>
      <c r="R3" s="39"/>
      <c r="S3" s="19" t="s">
        <v>1</v>
      </c>
    </row>
    <row r="4" spans="1:19" ht="18.75" customHeight="1">
      <c r="A4" s="132" t="s">
        <v>54</v>
      </c>
      <c r="B4" s="135" t="s">
        <v>55</v>
      </c>
      <c r="C4" s="135" t="s">
        <v>56</v>
      </c>
      <c r="D4" s="123" t="s">
        <v>57</v>
      </c>
      <c r="E4" s="124"/>
      <c r="F4" s="124"/>
      <c r="G4" s="124"/>
      <c r="H4" s="124"/>
      <c r="I4" s="124"/>
      <c r="J4" s="125"/>
      <c r="K4" s="124"/>
      <c r="L4" s="124"/>
      <c r="M4" s="124"/>
      <c r="N4" s="126"/>
      <c r="O4" s="123" t="s">
        <v>46</v>
      </c>
      <c r="P4" s="123"/>
      <c r="Q4" s="123"/>
      <c r="R4" s="123"/>
      <c r="S4" s="127"/>
    </row>
    <row r="5" spans="1:19" ht="18.75" customHeight="1">
      <c r="A5" s="133"/>
      <c r="B5" s="136"/>
      <c r="C5" s="136"/>
      <c r="D5" s="138" t="s">
        <v>58</v>
      </c>
      <c r="E5" s="138" t="s">
        <v>59</v>
      </c>
      <c r="F5" s="138" t="s">
        <v>60</v>
      </c>
      <c r="G5" s="138" t="s">
        <v>61</v>
      </c>
      <c r="H5" s="138" t="s">
        <v>62</v>
      </c>
      <c r="I5" s="128" t="s">
        <v>63</v>
      </c>
      <c r="J5" s="128"/>
      <c r="K5" s="128"/>
      <c r="L5" s="128"/>
      <c r="M5" s="128"/>
      <c r="N5" s="129"/>
      <c r="O5" s="138" t="s">
        <v>58</v>
      </c>
      <c r="P5" s="138" t="s">
        <v>59</v>
      </c>
      <c r="Q5" s="138" t="s">
        <v>60</v>
      </c>
      <c r="R5" s="138" t="s">
        <v>61</v>
      </c>
      <c r="S5" s="138" t="s">
        <v>64</v>
      </c>
    </row>
    <row r="6" spans="1:19" ht="18.75" customHeight="1">
      <c r="A6" s="134"/>
      <c r="B6" s="137"/>
      <c r="C6" s="137"/>
      <c r="D6" s="129"/>
      <c r="E6" s="129"/>
      <c r="F6" s="129"/>
      <c r="G6" s="129"/>
      <c r="H6" s="129"/>
      <c r="I6" s="99" t="s">
        <v>58</v>
      </c>
      <c r="J6" s="99" t="s">
        <v>65</v>
      </c>
      <c r="K6" s="99" t="s">
        <v>66</v>
      </c>
      <c r="L6" s="99" t="s">
        <v>67</v>
      </c>
      <c r="M6" s="99" t="s">
        <v>68</v>
      </c>
      <c r="N6" s="99" t="s">
        <v>69</v>
      </c>
      <c r="O6" s="139"/>
      <c r="P6" s="139"/>
      <c r="Q6" s="139"/>
      <c r="R6" s="139"/>
      <c r="S6" s="129"/>
    </row>
    <row r="7" spans="1:19" ht="18.75" customHeight="1">
      <c r="A7" s="7">
        <v>1</v>
      </c>
      <c r="B7" s="7">
        <v>2</v>
      </c>
      <c r="C7" s="7">
        <v>3</v>
      </c>
      <c r="D7" s="7">
        <v>4</v>
      </c>
      <c r="E7" s="7">
        <v>5</v>
      </c>
      <c r="F7" s="7">
        <v>6</v>
      </c>
      <c r="G7" s="7">
        <v>7</v>
      </c>
      <c r="H7" s="7">
        <v>8</v>
      </c>
      <c r="I7" s="7">
        <v>9</v>
      </c>
      <c r="J7" s="7">
        <v>10</v>
      </c>
      <c r="K7" s="7">
        <v>11</v>
      </c>
      <c r="L7" s="7">
        <v>12</v>
      </c>
      <c r="M7" s="7">
        <v>13</v>
      </c>
      <c r="N7" s="7">
        <v>14</v>
      </c>
      <c r="O7" s="7">
        <v>15</v>
      </c>
      <c r="P7" s="7">
        <v>16</v>
      </c>
      <c r="Q7" s="7">
        <v>17</v>
      </c>
      <c r="R7" s="7">
        <v>18</v>
      </c>
      <c r="S7" s="7">
        <v>19</v>
      </c>
    </row>
    <row r="8" spans="1:19" ht="18.75" customHeight="1">
      <c r="A8" s="100" t="s">
        <v>70</v>
      </c>
      <c r="B8" s="101" t="s">
        <v>71</v>
      </c>
      <c r="C8" s="11">
        <v>49321110.979999997</v>
      </c>
      <c r="D8" s="11">
        <v>48483191.640000001</v>
      </c>
      <c r="E8" s="11">
        <v>38769671.640000001</v>
      </c>
      <c r="F8" s="11"/>
      <c r="G8" s="11"/>
      <c r="H8" s="11">
        <v>1600000</v>
      </c>
      <c r="I8" s="11">
        <v>8113520</v>
      </c>
      <c r="J8" s="11"/>
      <c r="K8" s="11"/>
      <c r="L8" s="11"/>
      <c r="M8" s="11"/>
      <c r="N8" s="11">
        <v>8113520</v>
      </c>
      <c r="O8" s="11">
        <v>837919.34</v>
      </c>
      <c r="P8" s="11"/>
      <c r="Q8" s="11"/>
      <c r="R8" s="11"/>
      <c r="S8" s="11">
        <v>837919.34</v>
      </c>
    </row>
    <row r="9" spans="1:19" ht="18.75" customHeight="1">
      <c r="A9" s="130" t="s">
        <v>56</v>
      </c>
      <c r="B9" s="131"/>
      <c r="C9" s="11">
        <v>49321110.979999997</v>
      </c>
      <c r="D9" s="11">
        <v>48483191.640000001</v>
      </c>
      <c r="E9" s="11">
        <v>38769671.640000001</v>
      </c>
      <c r="F9" s="11"/>
      <c r="G9" s="11"/>
      <c r="H9" s="11">
        <v>1600000</v>
      </c>
      <c r="I9" s="11">
        <v>8113520</v>
      </c>
      <c r="J9" s="11"/>
      <c r="K9" s="11"/>
      <c r="L9" s="11"/>
      <c r="M9" s="11"/>
      <c r="N9" s="11">
        <v>8113520</v>
      </c>
      <c r="O9" s="11">
        <v>837919.34</v>
      </c>
      <c r="P9" s="11"/>
      <c r="Q9" s="11"/>
      <c r="R9" s="11"/>
      <c r="S9" s="11">
        <v>837919.34</v>
      </c>
    </row>
  </sheetData>
  <mergeCells count="19">
    <mergeCell ref="A9:B9"/>
    <mergeCell ref="A4:A6"/>
    <mergeCell ref="B4:B6"/>
    <mergeCell ref="C4:C6"/>
    <mergeCell ref="D5:D6"/>
    <mergeCell ref="A2:S2"/>
    <mergeCell ref="A3:D3"/>
    <mergeCell ref="D4:N4"/>
    <mergeCell ref="O4:S4"/>
    <mergeCell ref="I5:N5"/>
    <mergeCell ref="E5:E6"/>
    <mergeCell ref="F5:F6"/>
    <mergeCell ref="G5:G6"/>
    <mergeCell ref="H5:H6"/>
    <mergeCell ref="O5:O6"/>
    <mergeCell ref="P5:P6"/>
    <mergeCell ref="Q5:Q6"/>
    <mergeCell ref="R5:R6"/>
    <mergeCell ref="S5:S6"/>
  </mergeCells>
  <phoneticPr fontId="31" type="noConversion"/>
  <printOptions horizontalCentered="1"/>
  <pageMargins left="0.39" right="0.39" top="0.51" bottom="0.51" header="0.31" footer="0.31"/>
  <pageSetup paperSize="9" scale="5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O26"/>
  <sheetViews>
    <sheetView showZeros="0" workbookViewId="0"/>
  </sheetViews>
  <sheetFormatPr defaultColWidth="9.140625" defaultRowHeight="14.25" customHeight="1"/>
  <cols>
    <col min="1" max="1" width="14.28515625" customWidth="1"/>
    <col min="2" max="2" width="37.7109375" customWidth="1"/>
    <col min="3" max="6" width="19.140625" customWidth="1"/>
    <col min="7" max="8" width="19" customWidth="1"/>
    <col min="9" max="9" width="18.85546875" customWidth="1"/>
    <col min="10" max="11" width="19" customWidth="1"/>
    <col min="12" max="14" width="18.85546875" customWidth="1"/>
    <col min="15" max="15" width="19" customWidth="1"/>
  </cols>
  <sheetData>
    <row r="1" spans="1:15" ht="15" customHeight="1">
      <c r="A1" s="1"/>
      <c r="B1" s="1"/>
      <c r="C1" s="1"/>
      <c r="D1" s="95"/>
      <c r="E1" s="1"/>
      <c r="F1" s="1"/>
      <c r="G1" s="1"/>
      <c r="H1" s="95"/>
      <c r="I1" s="1"/>
      <c r="J1" s="95"/>
      <c r="K1" s="1"/>
      <c r="L1" s="1"/>
      <c r="M1" s="1"/>
      <c r="N1" s="1"/>
      <c r="O1" s="20" t="s">
        <v>72</v>
      </c>
    </row>
    <row r="2" spans="1:15" ht="42" customHeight="1">
      <c r="A2" s="111" t="str">
        <f>"2025"&amp;"年部门支出预算表"</f>
        <v>2025年部门支出预算表</v>
      </c>
      <c r="B2" s="140"/>
      <c r="C2" s="140"/>
      <c r="D2" s="140"/>
      <c r="E2" s="140"/>
      <c r="F2" s="140"/>
      <c r="G2" s="140"/>
      <c r="H2" s="140"/>
      <c r="I2" s="140"/>
      <c r="J2" s="140"/>
      <c r="K2" s="140"/>
      <c r="L2" s="140"/>
      <c r="M2" s="140"/>
      <c r="N2" s="140"/>
      <c r="O2" s="140"/>
    </row>
    <row r="3" spans="1:15" ht="18.75" customHeight="1">
      <c r="A3" s="141" t="str">
        <f>"单位名称："&amp;"永德县第二完全中学"</f>
        <v>单位名称：永德县第二完全中学</v>
      </c>
      <c r="B3" s="142"/>
      <c r="C3" s="143"/>
      <c r="D3" s="144"/>
      <c r="E3" s="143"/>
      <c r="F3" s="143"/>
      <c r="G3" s="143"/>
      <c r="H3" s="144"/>
      <c r="I3" s="143"/>
      <c r="J3" s="144"/>
      <c r="K3" s="143"/>
      <c r="L3" s="143"/>
      <c r="M3" s="98"/>
      <c r="N3" s="98"/>
      <c r="O3" s="20" t="s">
        <v>1</v>
      </c>
    </row>
    <row r="4" spans="1:15" ht="18.75" customHeight="1">
      <c r="A4" s="150" t="s">
        <v>73</v>
      </c>
      <c r="B4" s="150" t="s">
        <v>74</v>
      </c>
      <c r="C4" s="150" t="s">
        <v>56</v>
      </c>
      <c r="D4" s="115" t="s">
        <v>59</v>
      </c>
      <c r="E4" s="145" t="s">
        <v>75</v>
      </c>
      <c r="F4" s="146" t="s">
        <v>76</v>
      </c>
      <c r="G4" s="150" t="s">
        <v>60</v>
      </c>
      <c r="H4" s="150" t="s">
        <v>61</v>
      </c>
      <c r="I4" s="150" t="s">
        <v>77</v>
      </c>
      <c r="J4" s="115" t="s">
        <v>78</v>
      </c>
      <c r="K4" s="147"/>
      <c r="L4" s="147"/>
      <c r="M4" s="147"/>
      <c r="N4" s="147"/>
      <c r="O4" s="116"/>
    </row>
    <row r="5" spans="1:15" ht="30" customHeight="1">
      <c r="A5" s="151"/>
      <c r="B5" s="151"/>
      <c r="C5" s="151"/>
      <c r="D5" s="36" t="s">
        <v>58</v>
      </c>
      <c r="E5" s="49" t="s">
        <v>75</v>
      </c>
      <c r="F5" s="49" t="s">
        <v>76</v>
      </c>
      <c r="G5" s="151"/>
      <c r="H5" s="151"/>
      <c r="I5" s="151"/>
      <c r="J5" s="36" t="s">
        <v>58</v>
      </c>
      <c r="K5" s="22" t="s">
        <v>79</v>
      </c>
      <c r="L5" s="22" t="s">
        <v>80</v>
      </c>
      <c r="M5" s="22" t="s">
        <v>81</v>
      </c>
      <c r="N5" s="22" t="s">
        <v>82</v>
      </c>
      <c r="O5" s="22" t="s">
        <v>83</v>
      </c>
    </row>
    <row r="6" spans="1:15" ht="18.75" customHeight="1">
      <c r="A6" s="61">
        <v>1</v>
      </c>
      <c r="B6" s="61">
        <v>2</v>
      </c>
      <c r="C6" s="36">
        <v>3</v>
      </c>
      <c r="D6" s="36">
        <v>4</v>
      </c>
      <c r="E6" s="36">
        <v>5</v>
      </c>
      <c r="F6" s="36">
        <v>6</v>
      </c>
      <c r="G6" s="36">
        <v>7</v>
      </c>
      <c r="H6" s="36">
        <v>8</v>
      </c>
      <c r="I6" s="36">
        <v>9</v>
      </c>
      <c r="J6" s="36">
        <v>10</v>
      </c>
      <c r="K6" s="36">
        <v>11</v>
      </c>
      <c r="L6" s="36">
        <v>12</v>
      </c>
      <c r="M6" s="36">
        <v>13</v>
      </c>
      <c r="N6" s="36">
        <v>14</v>
      </c>
      <c r="O6" s="36">
        <v>15</v>
      </c>
    </row>
    <row r="7" spans="1:15" ht="18.75" customHeight="1">
      <c r="A7" s="68" t="s">
        <v>84</v>
      </c>
      <c r="B7" s="84" t="s">
        <v>85</v>
      </c>
      <c r="C7" s="11">
        <v>40446185.630000003</v>
      </c>
      <c r="D7" s="11">
        <v>29894746.289999999</v>
      </c>
      <c r="E7" s="11">
        <v>29039715.23</v>
      </c>
      <c r="F7" s="11">
        <v>855031.06</v>
      </c>
      <c r="G7" s="11"/>
      <c r="H7" s="11"/>
      <c r="I7" s="11">
        <v>2437919.34</v>
      </c>
      <c r="J7" s="11">
        <v>8113520</v>
      </c>
      <c r="K7" s="11"/>
      <c r="L7" s="11"/>
      <c r="M7" s="11"/>
      <c r="N7" s="11"/>
      <c r="O7" s="11">
        <v>8113520</v>
      </c>
    </row>
    <row r="8" spans="1:15" ht="18.75" customHeight="1">
      <c r="A8" s="96" t="s">
        <v>86</v>
      </c>
      <c r="B8" s="109" t="s">
        <v>87</v>
      </c>
      <c r="C8" s="11">
        <v>40444241.630000003</v>
      </c>
      <c r="D8" s="11">
        <v>29892802.289999999</v>
      </c>
      <c r="E8" s="11">
        <v>29039715.23</v>
      </c>
      <c r="F8" s="11">
        <v>853087.06</v>
      </c>
      <c r="G8" s="11"/>
      <c r="H8" s="11"/>
      <c r="I8" s="11">
        <v>2437919.34</v>
      </c>
      <c r="J8" s="11">
        <v>8113520</v>
      </c>
      <c r="K8" s="11"/>
      <c r="L8" s="11"/>
      <c r="M8" s="11"/>
      <c r="N8" s="11"/>
      <c r="O8" s="11">
        <v>8113520</v>
      </c>
    </row>
    <row r="9" spans="1:15" ht="18.75" customHeight="1">
      <c r="A9" s="97" t="s">
        <v>88</v>
      </c>
      <c r="B9" s="110" t="s">
        <v>89</v>
      </c>
      <c r="C9" s="11">
        <v>18782303.800000001</v>
      </c>
      <c r="D9" s="11">
        <v>13288783.800000001</v>
      </c>
      <c r="E9" s="11">
        <v>13121565.24</v>
      </c>
      <c r="F9" s="11">
        <v>167218.56</v>
      </c>
      <c r="G9" s="11"/>
      <c r="H9" s="11"/>
      <c r="I9" s="11"/>
      <c r="J9" s="11">
        <v>5493520</v>
      </c>
      <c r="K9" s="11"/>
      <c r="L9" s="11"/>
      <c r="M9" s="11"/>
      <c r="N9" s="11"/>
      <c r="O9" s="11">
        <v>5493520</v>
      </c>
    </row>
    <row r="10" spans="1:15" ht="18.75" customHeight="1">
      <c r="A10" s="97" t="s">
        <v>90</v>
      </c>
      <c r="B10" s="110" t="s">
        <v>91</v>
      </c>
      <c r="C10" s="11">
        <v>21661937.829999998</v>
      </c>
      <c r="D10" s="11">
        <v>16604018.49</v>
      </c>
      <c r="E10" s="11">
        <v>15918149.99</v>
      </c>
      <c r="F10" s="11">
        <v>685868.5</v>
      </c>
      <c r="G10" s="11"/>
      <c r="H10" s="11"/>
      <c r="I10" s="11">
        <v>2437919.34</v>
      </c>
      <c r="J10" s="11">
        <v>2620000</v>
      </c>
      <c r="K10" s="11"/>
      <c r="L10" s="11"/>
      <c r="M10" s="11"/>
      <c r="N10" s="11"/>
      <c r="O10" s="11">
        <v>2620000</v>
      </c>
    </row>
    <row r="11" spans="1:15" ht="18.75" customHeight="1">
      <c r="A11" s="96" t="s">
        <v>92</v>
      </c>
      <c r="B11" s="109" t="s">
        <v>93</v>
      </c>
      <c r="C11" s="11">
        <v>1944</v>
      </c>
      <c r="D11" s="11">
        <v>1944</v>
      </c>
      <c r="E11" s="11"/>
      <c r="F11" s="11">
        <v>1944</v>
      </c>
      <c r="G11" s="11"/>
      <c r="H11" s="11"/>
      <c r="I11" s="11"/>
      <c r="J11" s="11"/>
      <c r="K11" s="11"/>
      <c r="L11" s="11"/>
      <c r="M11" s="11"/>
      <c r="N11" s="11"/>
      <c r="O11" s="11"/>
    </row>
    <row r="12" spans="1:15" ht="18.75" customHeight="1">
      <c r="A12" s="97" t="s">
        <v>94</v>
      </c>
      <c r="B12" s="110" t="s">
        <v>95</v>
      </c>
      <c r="C12" s="11">
        <v>1944</v>
      </c>
      <c r="D12" s="11">
        <v>1944</v>
      </c>
      <c r="E12" s="11"/>
      <c r="F12" s="11">
        <v>1944</v>
      </c>
      <c r="G12" s="11"/>
      <c r="H12" s="11"/>
      <c r="I12" s="11"/>
      <c r="J12" s="11"/>
      <c r="K12" s="11"/>
      <c r="L12" s="11"/>
      <c r="M12" s="11"/>
      <c r="N12" s="11"/>
      <c r="O12" s="11"/>
    </row>
    <row r="13" spans="1:15" ht="18.75" customHeight="1">
      <c r="A13" s="68" t="s">
        <v>96</v>
      </c>
      <c r="B13" s="84" t="s">
        <v>97</v>
      </c>
      <c r="C13" s="11">
        <v>4592479.71</v>
      </c>
      <c r="D13" s="11">
        <v>4592479.71</v>
      </c>
      <c r="E13" s="11">
        <v>4592479.71</v>
      </c>
      <c r="F13" s="11"/>
      <c r="G13" s="11"/>
      <c r="H13" s="11"/>
      <c r="I13" s="11"/>
      <c r="J13" s="11"/>
      <c r="K13" s="11"/>
      <c r="L13" s="11"/>
      <c r="M13" s="11"/>
      <c r="N13" s="11"/>
      <c r="O13" s="11"/>
    </row>
    <row r="14" spans="1:15" ht="18.75" customHeight="1">
      <c r="A14" s="96" t="s">
        <v>98</v>
      </c>
      <c r="B14" s="109" t="s">
        <v>99</v>
      </c>
      <c r="C14" s="11">
        <v>4568791.71</v>
      </c>
      <c r="D14" s="11">
        <v>4568791.71</v>
      </c>
      <c r="E14" s="11">
        <v>4568791.71</v>
      </c>
      <c r="F14" s="11"/>
      <c r="G14" s="11"/>
      <c r="H14" s="11"/>
      <c r="I14" s="11"/>
      <c r="J14" s="11"/>
      <c r="K14" s="11"/>
      <c r="L14" s="11"/>
      <c r="M14" s="11"/>
      <c r="N14" s="11"/>
      <c r="O14" s="11"/>
    </row>
    <row r="15" spans="1:15" ht="18.75" customHeight="1">
      <c r="A15" s="97" t="s">
        <v>100</v>
      </c>
      <c r="B15" s="110" t="s">
        <v>101</v>
      </c>
      <c r="C15" s="11">
        <v>1085396.3600000001</v>
      </c>
      <c r="D15" s="11">
        <v>1085396.3600000001</v>
      </c>
      <c r="E15" s="11">
        <v>1085396.3600000001</v>
      </c>
      <c r="F15" s="11"/>
      <c r="G15" s="11"/>
      <c r="H15" s="11"/>
      <c r="I15" s="11"/>
      <c r="J15" s="11"/>
      <c r="K15" s="11"/>
      <c r="L15" s="11"/>
      <c r="M15" s="11"/>
      <c r="N15" s="11"/>
      <c r="O15" s="11"/>
    </row>
    <row r="16" spans="1:15" ht="18.75" customHeight="1">
      <c r="A16" s="97" t="s">
        <v>102</v>
      </c>
      <c r="B16" s="110" t="s">
        <v>103</v>
      </c>
      <c r="C16" s="11">
        <v>3483395.35</v>
      </c>
      <c r="D16" s="11">
        <v>3483395.35</v>
      </c>
      <c r="E16" s="11">
        <v>3483395.35</v>
      </c>
      <c r="F16" s="11"/>
      <c r="G16" s="11"/>
      <c r="H16" s="11"/>
      <c r="I16" s="11"/>
      <c r="J16" s="11"/>
      <c r="K16" s="11"/>
      <c r="L16" s="11"/>
      <c r="M16" s="11"/>
      <c r="N16" s="11"/>
      <c r="O16" s="11"/>
    </row>
    <row r="17" spans="1:15" ht="18.75" customHeight="1">
      <c r="A17" s="96" t="s">
        <v>104</v>
      </c>
      <c r="B17" s="109" t="s">
        <v>105</v>
      </c>
      <c r="C17" s="11">
        <v>23688</v>
      </c>
      <c r="D17" s="11">
        <v>23688</v>
      </c>
      <c r="E17" s="11">
        <v>23688</v>
      </c>
      <c r="F17" s="11"/>
      <c r="G17" s="11"/>
      <c r="H17" s="11"/>
      <c r="I17" s="11"/>
      <c r="J17" s="11"/>
      <c r="K17" s="11"/>
      <c r="L17" s="11"/>
      <c r="M17" s="11"/>
      <c r="N17" s="11"/>
      <c r="O17" s="11"/>
    </row>
    <row r="18" spans="1:15" ht="18.75" customHeight="1">
      <c r="A18" s="97" t="s">
        <v>106</v>
      </c>
      <c r="B18" s="110" t="s">
        <v>107</v>
      </c>
      <c r="C18" s="11">
        <v>23688</v>
      </c>
      <c r="D18" s="11">
        <v>23688</v>
      </c>
      <c r="E18" s="11">
        <v>23688</v>
      </c>
      <c r="F18" s="11"/>
      <c r="G18" s="11"/>
      <c r="H18" s="11"/>
      <c r="I18" s="11"/>
      <c r="J18" s="11"/>
      <c r="K18" s="11"/>
      <c r="L18" s="11"/>
      <c r="M18" s="11"/>
      <c r="N18" s="11"/>
      <c r="O18" s="11"/>
    </row>
    <row r="19" spans="1:15" ht="18.75" customHeight="1">
      <c r="A19" s="68" t="s">
        <v>108</v>
      </c>
      <c r="B19" s="84" t="s">
        <v>109</v>
      </c>
      <c r="C19" s="11">
        <v>1669899.13</v>
      </c>
      <c r="D19" s="11">
        <v>1669899.13</v>
      </c>
      <c r="E19" s="11">
        <v>1669899.13</v>
      </c>
      <c r="F19" s="11"/>
      <c r="G19" s="11"/>
      <c r="H19" s="11"/>
      <c r="I19" s="11"/>
      <c r="J19" s="11"/>
      <c r="K19" s="11"/>
      <c r="L19" s="11"/>
      <c r="M19" s="11"/>
      <c r="N19" s="11"/>
      <c r="O19" s="11"/>
    </row>
    <row r="20" spans="1:15" ht="18.75" customHeight="1">
      <c r="A20" s="96" t="s">
        <v>110</v>
      </c>
      <c r="B20" s="109" t="s">
        <v>111</v>
      </c>
      <c r="C20" s="11">
        <v>1669899.13</v>
      </c>
      <c r="D20" s="11">
        <v>1669899.13</v>
      </c>
      <c r="E20" s="11">
        <v>1669899.13</v>
      </c>
      <c r="F20" s="11"/>
      <c r="G20" s="11"/>
      <c r="H20" s="11"/>
      <c r="I20" s="11"/>
      <c r="J20" s="11"/>
      <c r="K20" s="11"/>
      <c r="L20" s="11"/>
      <c r="M20" s="11"/>
      <c r="N20" s="11"/>
      <c r="O20" s="11"/>
    </row>
    <row r="21" spans="1:15" ht="18.75" customHeight="1">
      <c r="A21" s="97" t="s">
        <v>112</v>
      </c>
      <c r="B21" s="110" t="s">
        <v>113</v>
      </c>
      <c r="C21" s="11">
        <v>1545756.69</v>
      </c>
      <c r="D21" s="11">
        <v>1545756.69</v>
      </c>
      <c r="E21" s="11">
        <v>1545756.69</v>
      </c>
      <c r="F21" s="11"/>
      <c r="G21" s="11"/>
      <c r="H21" s="11"/>
      <c r="I21" s="11"/>
      <c r="J21" s="11"/>
      <c r="K21" s="11"/>
      <c r="L21" s="11"/>
      <c r="M21" s="11"/>
      <c r="N21" s="11"/>
      <c r="O21" s="11"/>
    </row>
    <row r="22" spans="1:15" ht="18.75" customHeight="1">
      <c r="A22" s="97" t="s">
        <v>114</v>
      </c>
      <c r="B22" s="110" t="s">
        <v>115</v>
      </c>
      <c r="C22" s="11">
        <v>124142.44</v>
      </c>
      <c r="D22" s="11">
        <v>124142.44</v>
      </c>
      <c r="E22" s="11">
        <v>124142.44</v>
      </c>
      <c r="F22" s="11"/>
      <c r="G22" s="11"/>
      <c r="H22" s="11"/>
      <c r="I22" s="11"/>
      <c r="J22" s="11"/>
      <c r="K22" s="11"/>
      <c r="L22" s="11"/>
      <c r="M22" s="11"/>
      <c r="N22" s="11"/>
      <c r="O22" s="11"/>
    </row>
    <row r="23" spans="1:15" ht="18.75" customHeight="1">
      <c r="A23" s="68" t="s">
        <v>116</v>
      </c>
      <c r="B23" s="84" t="s">
        <v>117</v>
      </c>
      <c r="C23" s="11">
        <v>2612546.5099999998</v>
      </c>
      <c r="D23" s="11">
        <v>2612546.5099999998</v>
      </c>
      <c r="E23" s="11">
        <v>2612546.5099999998</v>
      </c>
      <c r="F23" s="11"/>
      <c r="G23" s="11"/>
      <c r="H23" s="11"/>
      <c r="I23" s="11"/>
      <c r="J23" s="11"/>
      <c r="K23" s="11"/>
      <c r="L23" s="11"/>
      <c r="M23" s="11"/>
      <c r="N23" s="11"/>
      <c r="O23" s="11"/>
    </row>
    <row r="24" spans="1:15" ht="18.75" customHeight="1">
      <c r="A24" s="96" t="s">
        <v>118</v>
      </c>
      <c r="B24" s="109" t="s">
        <v>119</v>
      </c>
      <c r="C24" s="11">
        <v>2612546.5099999998</v>
      </c>
      <c r="D24" s="11">
        <v>2612546.5099999998</v>
      </c>
      <c r="E24" s="11">
        <v>2612546.5099999998</v>
      </c>
      <c r="F24" s="11"/>
      <c r="G24" s="11"/>
      <c r="H24" s="11"/>
      <c r="I24" s="11"/>
      <c r="J24" s="11"/>
      <c r="K24" s="11"/>
      <c r="L24" s="11"/>
      <c r="M24" s="11"/>
      <c r="N24" s="11"/>
      <c r="O24" s="11"/>
    </row>
    <row r="25" spans="1:15" ht="18.75" customHeight="1">
      <c r="A25" s="97" t="s">
        <v>120</v>
      </c>
      <c r="B25" s="110" t="s">
        <v>121</v>
      </c>
      <c r="C25" s="11">
        <v>2612546.5099999998</v>
      </c>
      <c r="D25" s="11">
        <v>2612546.5099999998</v>
      </c>
      <c r="E25" s="11">
        <v>2612546.5099999998</v>
      </c>
      <c r="F25" s="11"/>
      <c r="G25" s="11"/>
      <c r="H25" s="11"/>
      <c r="I25" s="11"/>
      <c r="J25" s="11"/>
      <c r="K25" s="11"/>
      <c r="L25" s="11"/>
      <c r="M25" s="11"/>
      <c r="N25" s="11"/>
      <c r="O25" s="11"/>
    </row>
    <row r="26" spans="1:15" ht="18.75" customHeight="1">
      <c r="A26" s="148" t="s">
        <v>122</v>
      </c>
      <c r="B26" s="149" t="s">
        <v>122</v>
      </c>
      <c r="C26" s="11">
        <v>49321110.979999997</v>
      </c>
      <c r="D26" s="11">
        <v>38769671.640000001</v>
      </c>
      <c r="E26" s="11">
        <v>37914640.579999998</v>
      </c>
      <c r="F26" s="11">
        <v>855031.06</v>
      </c>
      <c r="G26" s="11"/>
      <c r="H26" s="11"/>
      <c r="I26" s="11">
        <v>2437919.34</v>
      </c>
      <c r="J26" s="11">
        <v>8113520</v>
      </c>
      <c r="K26" s="11"/>
      <c r="L26" s="11"/>
      <c r="M26" s="11"/>
      <c r="N26" s="11"/>
      <c r="O26" s="11">
        <v>8113520</v>
      </c>
    </row>
  </sheetData>
  <mergeCells count="11">
    <mergeCell ref="A2:O2"/>
    <mergeCell ref="A3:L3"/>
    <mergeCell ref="D4:F4"/>
    <mergeCell ref="J4:O4"/>
    <mergeCell ref="A26:B26"/>
    <mergeCell ref="A4:A5"/>
    <mergeCell ref="B4:B5"/>
    <mergeCell ref="C4:C5"/>
    <mergeCell ref="G4:G5"/>
    <mergeCell ref="H4:H5"/>
    <mergeCell ref="I4:I5"/>
  </mergeCells>
  <phoneticPr fontId="31" type="noConversion"/>
  <printOptions horizontalCentered="1"/>
  <pageMargins left="0.39" right="0.39" top="0.51" bottom="0.51" header="0.31" footer="0.31"/>
  <pageSetup paperSize="9" scale="5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6"/>
  <sheetViews>
    <sheetView showZeros="0" workbookViewId="0"/>
  </sheetViews>
  <sheetFormatPr defaultColWidth="9.140625" defaultRowHeight="14.25" customHeight="1"/>
  <cols>
    <col min="1" max="1" width="39.28515625" customWidth="1"/>
    <col min="2" max="2" width="30.85546875" customWidth="1"/>
    <col min="3" max="3" width="35.85546875" customWidth="1"/>
    <col min="4" max="4" width="29.85546875" customWidth="1"/>
  </cols>
  <sheetData>
    <row r="1" spans="1:4" ht="15" customHeight="1">
      <c r="A1" s="1"/>
      <c r="B1" s="1"/>
      <c r="C1" s="1"/>
      <c r="D1" s="20" t="s">
        <v>123</v>
      </c>
    </row>
    <row r="2" spans="1:4" ht="36" customHeight="1">
      <c r="A2" s="111" t="str">
        <f>"2025"&amp;"年部门财政拨款收支预算总表"</f>
        <v>2025年部门财政拨款收支预算总表</v>
      </c>
      <c r="B2" s="152"/>
      <c r="C2" s="152"/>
      <c r="D2" s="152"/>
    </row>
    <row r="3" spans="1:4" ht="18.75" customHeight="1">
      <c r="A3" s="153" t="str">
        <f>"单位名称："&amp;"永德县第二完全中学"</f>
        <v>单位名称：永德县第二完全中学</v>
      </c>
      <c r="B3" s="154"/>
      <c r="C3" s="83"/>
      <c r="D3" s="20" t="s">
        <v>1</v>
      </c>
    </row>
    <row r="4" spans="1:4" ht="18.75" customHeight="1">
      <c r="A4" s="115" t="s">
        <v>2</v>
      </c>
      <c r="B4" s="116"/>
      <c r="C4" s="115" t="s">
        <v>3</v>
      </c>
      <c r="D4" s="116"/>
    </row>
    <row r="5" spans="1:4" ht="18.75" customHeight="1">
      <c r="A5" s="117" t="s">
        <v>4</v>
      </c>
      <c r="B5" s="155" t="str">
        <f>"2025"&amp;"年预算数"</f>
        <v>2025年预算数</v>
      </c>
      <c r="C5" s="117" t="s">
        <v>124</v>
      </c>
      <c r="D5" s="155" t="str">
        <f>"2025"&amp;"年预算数"</f>
        <v>2025年预算数</v>
      </c>
    </row>
    <row r="6" spans="1:4" ht="18.75" customHeight="1">
      <c r="A6" s="118"/>
      <c r="B6" s="151"/>
      <c r="C6" s="118"/>
      <c r="D6" s="151"/>
    </row>
    <row r="7" spans="1:4" ht="18.75" customHeight="1">
      <c r="A7" s="84" t="s">
        <v>125</v>
      </c>
      <c r="B7" s="11">
        <v>38769671.640000001</v>
      </c>
      <c r="C7" s="10" t="s">
        <v>126</v>
      </c>
      <c r="D7" s="11">
        <v>38769671.640000001</v>
      </c>
    </row>
    <row r="8" spans="1:4" ht="18.75" customHeight="1">
      <c r="A8" s="85" t="s">
        <v>127</v>
      </c>
      <c r="B8" s="11">
        <v>38769671.640000001</v>
      </c>
      <c r="C8" s="10" t="s">
        <v>128</v>
      </c>
      <c r="D8" s="11"/>
    </row>
    <row r="9" spans="1:4" ht="18.75" customHeight="1">
      <c r="A9" s="85" t="s">
        <v>129</v>
      </c>
      <c r="B9" s="11"/>
      <c r="C9" s="10" t="s">
        <v>130</v>
      </c>
      <c r="D9" s="11"/>
    </row>
    <row r="10" spans="1:4" ht="18.75" customHeight="1">
      <c r="A10" s="85" t="s">
        <v>131</v>
      </c>
      <c r="B10" s="11"/>
      <c r="C10" s="10" t="s">
        <v>132</v>
      </c>
      <c r="D10" s="11"/>
    </row>
    <row r="11" spans="1:4" ht="18.75" customHeight="1">
      <c r="A11" s="86" t="s">
        <v>133</v>
      </c>
      <c r="B11" s="11"/>
      <c r="C11" s="87" t="s">
        <v>134</v>
      </c>
      <c r="D11" s="11"/>
    </row>
    <row r="12" spans="1:4" ht="18.75" customHeight="1">
      <c r="A12" s="88" t="s">
        <v>127</v>
      </c>
      <c r="B12" s="11"/>
      <c r="C12" s="89" t="s">
        <v>135</v>
      </c>
      <c r="D12" s="11">
        <v>29894746.289999999</v>
      </c>
    </row>
    <row r="13" spans="1:4" ht="18.75" customHeight="1">
      <c r="A13" s="88" t="s">
        <v>129</v>
      </c>
      <c r="B13" s="11"/>
      <c r="C13" s="89" t="s">
        <v>136</v>
      </c>
      <c r="D13" s="11"/>
    </row>
    <row r="14" spans="1:4" ht="18.75" customHeight="1">
      <c r="A14" s="88" t="s">
        <v>131</v>
      </c>
      <c r="B14" s="11"/>
      <c r="C14" s="89" t="s">
        <v>137</v>
      </c>
      <c r="D14" s="11"/>
    </row>
    <row r="15" spans="1:4" ht="18.75" customHeight="1">
      <c r="A15" s="88" t="s">
        <v>26</v>
      </c>
      <c r="B15" s="11"/>
      <c r="C15" s="89" t="s">
        <v>138</v>
      </c>
      <c r="D15" s="11">
        <v>4592479.71</v>
      </c>
    </row>
    <row r="16" spans="1:4" ht="18.75" customHeight="1">
      <c r="A16" s="88" t="s">
        <v>26</v>
      </c>
      <c r="B16" s="11" t="s">
        <v>26</v>
      </c>
      <c r="C16" s="89" t="s">
        <v>139</v>
      </c>
      <c r="D16" s="11">
        <v>1669899.13</v>
      </c>
    </row>
    <row r="17" spans="1:4" ht="18.75" customHeight="1">
      <c r="A17" s="90" t="s">
        <v>26</v>
      </c>
      <c r="B17" s="11" t="s">
        <v>26</v>
      </c>
      <c r="C17" s="89" t="s">
        <v>140</v>
      </c>
      <c r="D17" s="11"/>
    </row>
    <row r="18" spans="1:4" ht="18.75" customHeight="1">
      <c r="A18" s="90" t="s">
        <v>26</v>
      </c>
      <c r="B18" s="11" t="s">
        <v>26</v>
      </c>
      <c r="C18" s="89" t="s">
        <v>141</v>
      </c>
      <c r="D18" s="11"/>
    </row>
    <row r="19" spans="1:4" ht="18.75" customHeight="1">
      <c r="A19" s="91" t="s">
        <v>26</v>
      </c>
      <c r="B19" s="11" t="s">
        <v>26</v>
      </c>
      <c r="C19" s="89" t="s">
        <v>142</v>
      </c>
      <c r="D19" s="11"/>
    </row>
    <row r="20" spans="1:4" ht="18.75" customHeight="1">
      <c r="A20" s="91" t="s">
        <v>26</v>
      </c>
      <c r="B20" s="11" t="s">
        <v>26</v>
      </c>
      <c r="C20" s="89" t="s">
        <v>143</v>
      </c>
      <c r="D20" s="11"/>
    </row>
    <row r="21" spans="1:4" ht="18.75" customHeight="1">
      <c r="A21" s="91" t="s">
        <v>26</v>
      </c>
      <c r="B21" s="11" t="s">
        <v>26</v>
      </c>
      <c r="C21" s="89" t="s">
        <v>144</v>
      </c>
      <c r="D21" s="11"/>
    </row>
    <row r="22" spans="1:4" ht="18.75" customHeight="1">
      <c r="A22" s="91" t="s">
        <v>26</v>
      </c>
      <c r="B22" s="11" t="s">
        <v>26</v>
      </c>
      <c r="C22" s="89" t="s">
        <v>145</v>
      </c>
      <c r="D22" s="11"/>
    </row>
    <row r="23" spans="1:4" ht="18.75" customHeight="1">
      <c r="A23" s="91" t="s">
        <v>26</v>
      </c>
      <c r="B23" s="11" t="s">
        <v>26</v>
      </c>
      <c r="C23" s="89" t="s">
        <v>146</v>
      </c>
      <c r="D23" s="11"/>
    </row>
    <row r="24" spans="1:4" ht="18.75" customHeight="1">
      <c r="A24" s="91" t="s">
        <v>26</v>
      </c>
      <c r="B24" s="11" t="s">
        <v>26</v>
      </c>
      <c r="C24" s="89" t="s">
        <v>147</v>
      </c>
      <c r="D24" s="11"/>
    </row>
    <row r="25" spans="1:4" ht="18.75" customHeight="1">
      <c r="A25" s="91" t="s">
        <v>26</v>
      </c>
      <c r="B25" s="11" t="s">
        <v>26</v>
      </c>
      <c r="C25" s="89" t="s">
        <v>148</v>
      </c>
      <c r="D25" s="11"/>
    </row>
    <row r="26" spans="1:4" ht="18.75" customHeight="1">
      <c r="A26" s="91" t="s">
        <v>26</v>
      </c>
      <c r="B26" s="11" t="s">
        <v>26</v>
      </c>
      <c r="C26" s="89" t="s">
        <v>149</v>
      </c>
      <c r="D26" s="11">
        <v>2612546.5099999998</v>
      </c>
    </row>
    <row r="27" spans="1:4" ht="18.75" customHeight="1">
      <c r="A27" s="91" t="s">
        <v>26</v>
      </c>
      <c r="B27" s="11" t="s">
        <v>26</v>
      </c>
      <c r="C27" s="89" t="s">
        <v>150</v>
      </c>
      <c r="D27" s="11"/>
    </row>
    <row r="28" spans="1:4" ht="18.75" customHeight="1">
      <c r="A28" s="91" t="s">
        <v>26</v>
      </c>
      <c r="B28" s="11" t="s">
        <v>26</v>
      </c>
      <c r="C28" s="89" t="s">
        <v>151</v>
      </c>
      <c r="D28" s="11"/>
    </row>
    <row r="29" spans="1:4" ht="18.75" customHeight="1">
      <c r="A29" s="91" t="s">
        <v>26</v>
      </c>
      <c r="B29" s="11" t="s">
        <v>26</v>
      </c>
      <c r="C29" s="89" t="s">
        <v>152</v>
      </c>
      <c r="D29" s="11"/>
    </row>
    <row r="30" spans="1:4" ht="18.75" customHeight="1">
      <c r="A30" s="91" t="s">
        <v>26</v>
      </c>
      <c r="B30" s="11" t="s">
        <v>26</v>
      </c>
      <c r="C30" s="89" t="s">
        <v>153</v>
      </c>
      <c r="D30" s="11"/>
    </row>
    <row r="31" spans="1:4" ht="18.75" customHeight="1">
      <c r="A31" s="92" t="s">
        <v>26</v>
      </c>
      <c r="B31" s="11" t="s">
        <v>26</v>
      </c>
      <c r="C31" s="89" t="s">
        <v>154</v>
      </c>
      <c r="D31" s="11"/>
    </row>
    <row r="32" spans="1:4" ht="18.75" customHeight="1">
      <c r="A32" s="92" t="s">
        <v>26</v>
      </c>
      <c r="B32" s="11" t="s">
        <v>26</v>
      </c>
      <c r="C32" s="89" t="s">
        <v>155</v>
      </c>
      <c r="D32" s="11"/>
    </row>
    <row r="33" spans="1:4" ht="18.75" customHeight="1">
      <c r="A33" s="92" t="s">
        <v>26</v>
      </c>
      <c r="B33" s="11" t="s">
        <v>26</v>
      </c>
      <c r="C33" s="89" t="s">
        <v>156</v>
      </c>
      <c r="D33" s="11"/>
    </row>
    <row r="34" spans="1:4" ht="18.75" customHeight="1">
      <c r="A34" s="92"/>
      <c r="B34" s="11"/>
      <c r="C34" s="89" t="s">
        <v>157</v>
      </c>
      <c r="D34" s="11"/>
    </row>
    <row r="35" spans="1:4" ht="18.75" customHeight="1">
      <c r="A35" s="92" t="s">
        <v>26</v>
      </c>
      <c r="B35" s="11" t="s">
        <v>26</v>
      </c>
      <c r="C35" s="89" t="s">
        <v>158</v>
      </c>
      <c r="D35" s="11"/>
    </row>
    <row r="36" spans="1:4" ht="18.75" customHeight="1">
      <c r="A36" s="29" t="s">
        <v>159</v>
      </c>
      <c r="B36" s="93">
        <v>38769671.640000001</v>
      </c>
      <c r="C36" s="94" t="s">
        <v>52</v>
      </c>
      <c r="D36" s="93">
        <v>38769671.640000001</v>
      </c>
    </row>
  </sheetData>
  <mergeCells count="8">
    <mergeCell ref="A2:D2"/>
    <mergeCell ref="A3:B3"/>
    <mergeCell ref="A4:B4"/>
    <mergeCell ref="C4:D4"/>
    <mergeCell ref="A5:A6"/>
    <mergeCell ref="B5:B6"/>
    <mergeCell ref="C5:C6"/>
    <mergeCell ref="D5:D6"/>
  </mergeCells>
  <phoneticPr fontId="31" type="noConversion"/>
  <printOptions horizontalCentered="1"/>
  <pageMargins left="0.39" right="0.39" top="0.51" bottom="0.51" header="0.31" footer="0.31"/>
  <pageSetup paperSize="9" scale="7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6"/>
  <sheetViews>
    <sheetView showZeros="0" workbookViewId="0">
      <selection activeCell="K17" sqref="K17"/>
    </sheetView>
  </sheetViews>
  <sheetFormatPr defaultColWidth="9.140625" defaultRowHeight="14.25" customHeight="1"/>
  <cols>
    <col min="1" max="1" width="20.140625" customWidth="1"/>
    <col min="2" max="2" width="44" customWidth="1"/>
    <col min="3" max="3" width="24.28515625" customWidth="1"/>
    <col min="4" max="4" width="20.42578125" customWidth="1"/>
    <col min="5" max="7" width="24.28515625" customWidth="1"/>
  </cols>
  <sheetData>
    <row r="1" spans="1:7" ht="15" customHeight="1">
      <c r="D1" s="79"/>
      <c r="F1" s="31"/>
      <c r="G1" s="20" t="s">
        <v>160</v>
      </c>
    </row>
    <row r="2" spans="1:7" ht="39" customHeight="1">
      <c r="A2" s="111" t="str">
        <f>"2025"&amp;"年一般公共预算支出预算表（按功能科目分类）"</f>
        <v>2025年一般公共预算支出预算表（按功能科目分类）</v>
      </c>
      <c r="B2" s="156"/>
      <c r="C2" s="156"/>
      <c r="D2" s="156"/>
      <c r="E2" s="156"/>
      <c r="F2" s="156"/>
      <c r="G2" s="156"/>
    </row>
    <row r="3" spans="1:7" ht="18" customHeight="1">
      <c r="A3" s="157" t="str">
        <f>"单位名称："&amp;"永德县第二完全中学"</f>
        <v>单位名称：永德县第二完全中学</v>
      </c>
      <c r="B3" s="158"/>
      <c r="C3" s="144"/>
      <c r="D3" s="144"/>
      <c r="E3" s="144"/>
      <c r="F3" s="57"/>
      <c r="G3" s="20" t="s">
        <v>1</v>
      </c>
    </row>
    <row r="4" spans="1:7" ht="20.25" customHeight="1">
      <c r="A4" s="159" t="s">
        <v>161</v>
      </c>
      <c r="B4" s="160"/>
      <c r="C4" s="155" t="s">
        <v>56</v>
      </c>
      <c r="D4" s="161" t="s">
        <v>75</v>
      </c>
      <c r="E4" s="147"/>
      <c r="F4" s="116"/>
      <c r="G4" s="164" t="s">
        <v>76</v>
      </c>
    </row>
    <row r="5" spans="1:7" ht="20.25" customHeight="1">
      <c r="A5" s="80" t="s">
        <v>73</v>
      </c>
      <c r="B5" s="80" t="s">
        <v>74</v>
      </c>
      <c r="C5" s="118"/>
      <c r="D5" s="36" t="s">
        <v>58</v>
      </c>
      <c r="E5" s="36" t="s">
        <v>162</v>
      </c>
      <c r="F5" s="36" t="s">
        <v>163</v>
      </c>
      <c r="G5" s="165"/>
    </row>
    <row r="6" spans="1:7" ht="24" customHeight="1">
      <c r="A6" s="80" t="s">
        <v>164</v>
      </c>
      <c r="B6" s="80" t="s">
        <v>165</v>
      </c>
      <c r="C6" s="80" t="s">
        <v>166</v>
      </c>
      <c r="D6" s="36">
        <v>4</v>
      </c>
      <c r="E6" s="81" t="s">
        <v>167</v>
      </c>
      <c r="F6" s="81" t="s">
        <v>168</v>
      </c>
      <c r="G6" s="80" t="s">
        <v>169</v>
      </c>
    </row>
    <row r="7" spans="1:7" ht="24" customHeight="1">
      <c r="A7" s="17" t="s">
        <v>84</v>
      </c>
      <c r="B7" s="17" t="s">
        <v>85</v>
      </c>
      <c r="C7" s="11">
        <v>29894746.289999999</v>
      </c>
      <c r="D7" s="11">
        <v>29039715.23</v>
      </c>
      <c r="E7" s="11">
        <v>28811619.469999999</v>
      </c>
      <c r="F7" s="11">
        <v>228095.76</v>
      </c>
      <c r="G7" s="11">
        <v>855031.06</v>
      </c>
    </row>
    <row r="8" spans="1:7" ht="24" customHeight="1">
      <c r="A8" s="62" t="s">
        <v>86</v>
      </c>
      <c r="B8" s="62" t="s">
        <v>87</v>
      </c>
      <c r="C8" s="11">
        <v>29892802.289999999</v>
      </c>
      <c r="D8" s="11">
        <v>29039715.23</v>
      </c>
      <c r="E8" s="11">
        <v>28811619.469999999</v>
      </c>
      <c r="F8" s="11">
        <v>228095.76</v>
      </c>
      <c r="G8" s="11">
        <v>853087.06</v>
      </c>
    </row>
    <row r="9" spans="1:7" ht="24" customHeight="1">
      <c r="A9" s="82" t="s">
        <v>88</v>
      </c>
      <c r="B9" s="82" t="s">
        <v>89</v>
      </c>
      <c r="C9" s="11">
        <v>13288783.800000001</v>
      </c>
      <c r="D9" s="11">
        <v>13121565.24</v>
      </c>
      <c r="E9" s="11">
        <v>13121565.24</v>
      </c>
      <c r="F9" s="11"/>
      <c r="G9" s="11">
        <v>167218.56</v>
      </c>
    </row>
    <row r="10" spans="1:7" ht="24" customHeight="1">
      <c r="A10" s="82" t="s">
        <v>90</v>
      </c>
      <c r="B10" s="82" t="s">
        <v>91</v>
      </c>
      <c r="C10" s="11">
        <v>16604018.49</v>
      </c>
      <c r="D10" s="11">
        <v>15918149.99</v>
      </c>
      <c r="E10" s="11">
        <v>15690054.23</v>
      </c>
      <c r="F10" s="11">
        <v>228095.76</v>
      </c>
      <c r="G10" s="11">
        <v>685868.5</v>
      </c>
    </row>
    <row r="11" spans="1:7" ht="24" customHeight="1">
      <c r="A11" s="62" t="s">
        <v>92</v>
      </c>
      <c r="B11" s="62" t="s">
        <v>93</v>
      </c>
      <c r="C11" s="11">
        <v>1944</v>
      </c>
      <c r="D11" s="11"/>
      <c r="E11" s="11"/>
      <c r="F11" s="11"/>
      <c r="G11" s="11">
        <v>1944</v>
      </c>
    </row>
    <row r="12" spans="1:7" ht="24" customHeight="1">
      <c r="A12" s="82" t="s">
        <v>94</v>
      </c>
      <c r="B12" s="82" t="s">
        <v>95</v>
      </c>
      <c r="C12" s="11">
        <v>1944</v>
      </c>
      <c r="D12" s="11"/>
      <c r="E12" s="11"/>
      <c r="F12" s="11"/>
      <c r="G12" s="11">
        <v>1944</v>
      </c>
    </row>
    <row r="13" spans="1:7" ht="24" customHeight="1">
      <c r="A13" s="17" t="s">
        <v>96</v>
      </c>
      <c r="B13" s="17" t="s">
        <v>97</v>
      </c>
      <c r="C13" s="11">
        <v>4592479.71</v>
      </c>
      <c r="D13" s="11">
        <v>4592479.71</v>
      </c>
      <c r="E13" s="11">
        <v>4569479.71</v>
      </c>
      <c r="F13" s="11">
        <v>23000</v>
      </c>
      <c r="G13" s="11"/>
    </row>
    <row r="14" spans="1:7" ht="24" customHeight="1">
      <c r="A14" s="62" t="s">
        <v>98</v>
      </c>
      <c r="B14" s="62" t="s">
        <v>99</v>
      </c>
      <c r="C14" s="11">
        <v>4568791.71</v>
      </c>
      <c r="D14" s="11">
        <v>4568791.71</v>
      </c>
      <c r="E14" s="11">
        <v>4545791.71</v>
      </c>
      <c r="F14" s="11">
        <v>23000</v>
      </c>
      <c r="G14" s="11"/>
    </row>
    <row r="15" spans="1:7" ht="24" customHeight="1">
      <c r="A15" s="82" t="s">
        <v>100</v>
      </c>
      <c r="B15" s="82" t="s">
        <v>101</v>
      </c>
      <c r="C15" s="11">
        <v>1085396.3600000001</v>
      </c>
      <c r="D15" s="11">
        <v>1085396.3600000001</v>
      </c>
      <c r="E15" s="11">
        <v>1062396.3600000001</v>
      </c>
      <c r="F15" s="11">
        <v>23000</v>
      </c>
      <c r="G15" s="11"/>
    </row>
    <row r="16" spans="1:7" ht="24" customHeight="1">
      <c r="A16" s="82" t="s">
        <v>102</v>
      </c>
      <c r="B16" s="82" t="s">
        <v>103</v>
      </c>
      <c r="C16" s="11">
        <v>3483395.35</v>
      </c>
      <c r="D16" s="11">
        <v>3483395.35</v>
      </c>
      <c r="E16" s="11">
        <v>3483395.35</v>
      </c>
      <c r="F16" s="11"/>
      <c r="G16" s="11"/>
    </row>
    <row r="17" spans="1:7" ht="24" customHeight="1">
      <c r="A17" s="62" t="s">
        <v>104</v>
      </c>
      <c r="B17" s="62" t="s">
        <v>105</v>
      </c>
      <c r="C17" s="11">
        <v>23688</v>
      </c>
      <c r="D17" s="11">
        <v>23688</v>
      </c>
      <c r="E17" s="11">
        <v>23688</v>
      </c>
      <c r="F17" s="11"/>
      <c r="G17" s="11"/>
    </row>
    <row r="18" spans="1:7" ht="24" customHeight="1">
      <c r="A18" s="82" t="s">
        <v>106</v>
      </c>
      <c r="B18" s="82" t="s">
        <v>107</v>
      </c>
      <c r="C18" s="11">
        <v>23688</v>
      </c>
      <c r="D18" s="11">
        <v>23688</v>
      </c>
      <c r="E18" s="11">
        <v>23688</v>
      </c>
      <c r="F18" s="11"/>
      <c r="G18" s="11"/>
    </row>
    <row r="19" spans="1:7" ht="24" customHeight="1">
      <c r="A19" s="17" t="s">
        <v>108</v>
      </c>
      <c r="B19" s="17" t="s">
        <v>109</v>
      </c>
      <c r="C19" s="11">
        <v>1669899.13</v>
      </c>
      <c r="D19" s="11">
        <v>1669899.13</v>
      </c>
      <c r="E19" s="11">
        <v>1669899.13</v>
      </c>
      <c r="F19" s="11"/>
      <c r="G19" s="11"/>
    </row>
    <row r="20" spans="1:7" ht="24" customHeight="1">
      <c r="A20" s="62" t="s">
        <v>110</v>
      </c>
      <c r="B20" s="62" t="s">
        <v>111</v>
      </c>
      <c r="C20" s="11">
        <v>1669899.13</v>
      </c>
      <c r="D20" s="11">
        <v>1669899.13</v>
      </c>
      <c r="E20" s="11">
        <v>1669899.13</v>
      </c>
      <c r="F20" s="11"/>
      <c r="G20" s="11"/>
    </row>
    <row r="21" spans="1:7" ht="24" customHeight="1">
      <c r="A21" s="82" t="s">
        <v>112</v>
      </c>
      <c r="B21" s="82" t="s">
        <v>113</v>
      </c>
      <c r="C21" s="11">
        <v>1545756.69</v>
      </c>
      <c r="D21" s="11">
        <v>1545756.69</v>
      </c>
      <c r="E21" s="11">
        <v>1545756.69</v>
      </c>
      <c r="F21" s="11"/>
      <c r="G21" s="11"/>
    </row>
    <row r="22" spans="1:7" ht="24" customHeight="1">
      <c r="A22" s="82" t="s">
        <v>114</v>
      </c>
      <c r="B22" s="82" t="s">
        <v>115</v>
      </c>
      <c r="C22" s="11">
        <v>124142.44</v>
      </c>
      <c r="D22" s="11">
        <v>124142.44</v>
      </c>
      <c r="E22" s="11">
        <v>124142.44</v>
      </c>
      <c r="F22" s="11"/>
      <c r="G22" s="11"/>
    </row>
    <row r="23" spans="1:7" ht="24" customHeight="1">
      <c r="A23" s="17" t="s">
        <v>116</v>
      </c>
      <c r="B23" s="17" t="s">
        <v>117</v>
      </c>
      <c r="C23" s="11">
        <v>2612546.5099999998</v>
      </c>
      <c r="D23" s="11">
        <v>2612546.5099999998</v>
      </c>
      <c r="E23" s="11">
        <v>2612546.5099999998</v>
      </c>
      <c r="F23" s="11"/>
      <c r="G23" s="11"/>
    </row>
    <row r="24" spans="1:7" ht="24" customHeight="1">
      <c r="A24" s="62" t="s">
        <v>118</v>
      </c>
      <c r="B24" s="62" t="s">
        <v>119</v>
      </c>
      <c r="C24" s="11">
        <v>2612546.5099999998</v>
      </c>
      <c r="D24" s="11">
        <v>2612546.5099999998</v>
      </c>
      <c r="E24" s="11">
        <v>2612546.5099999998</v>
      </c>
      <c r="F24" s="11"/>
      <c r="G24" s="11"/>
    </row>
    <row r="25" spans="1:7" ht="24" customHeight="1">
      <c r="A25" s="82" t="s">
        <v>120</v>
      </c>
      <c r="B25" s="82" t="s">
        <v>121</v>
      </c>
      <c r="C25" s="11">
        <v>2612546.5099999998</v>
      </c>
      <c r="D25" s="11">
        <v>2612546.5099999998</v>
      </c>
      <c r="E25" s="11">
        <v>2612546.5099999998</v>
      </c>
      <c r="F25" s="11"/>
      <c r="G25" s="11"/>
    </row>
    <row r="26" spans="1:7" ht="24" customHeight="1">
      <c r="A26" s="162" t="s">
        <v>122</v>
      </c>
      <c r="B26" s="163" t="s">
        <v>122</v>
      </c>
      <c r="C26" s="11">
        <v>38769671.640000001</v>
      </c>
      <c r="D26" s="11">
        <v>37914640.579999998</v>
      </c>
      <c r="E26" s="11">
        <v>37663544.82</v>
      </c>
      <c r="F26" s="11">
        <v>251095.76</v>
      </c>
      <c r="G26" s="11">
        <v>855031.06</v>
      </c>
    </row>
  </sheetData>
  <mergeCells count="7">
    <mergeCell ref="A2:G2"/>
    <mergeCell ref="A3:E3"/>
    <mergeCell ref="A4:B4"/>
    <mergeCell ref="D4:F4"/>
    <mergeCell ref="A26:B26"/>
    <mergeCell ref="C4:C5"/>
    <mergeCell ref="G4:G5"/>
  </mergeCells>
  <phoneticPr fontId="31" type="noConversion"/>
  <printOptions horizontalCentered="1"/>
  <pageMargins left="0.39" right="0.39" top="0.57999999999999996" bottom="0.57999999999999996" header="0.5" footer="0.5"/>
  <pageSetup paperSize="9" scale="85"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G12"/>
  <sheetViews>
    <sheetView showZeros="0" workbookViewId="0">
      <selection activeCell="E20" sqref="E20"/>
    </sheetView>
  </sheetViews>
  <sheetFormatPr defaultColWidth="9.140625" defaultRowHeight="14.25" customHeight="1"/>
  <cols>
    <col min="1" max="1" width="23.5703125" customWidth="1"/>
    <col min="2" max="7" width="22.85546875" customWidth="1"/>
  </cols>
  <sheetData>
    <row r="1" spans="1:7" ht="15" customHeight="1">
      <c r="A1" s="69"/>
      <c r="B1" s="70"/>
      <c r="C1" s="71"/>
      <c r="D1" s="33"/>
      <c r="G1" s="47" t="s">
        <v>170</v>
      </c>
    </row>
    <row r="2" spans="1:7" ht="39" customHeight="1">
      <c r="A2" s="119" t="str">
        <f>"2025"&amp;"年“三公”经费支出预算表"</f>
        <v>2025年“三公”经费支出预算表</v>
      </c>
      <c r="B2" s="166"/>
      <c r="C2" s="166"/>
      <c r="D2" s="166"/>
      <c r="E2" s="166"/>
      <c r="F2" s="166"/>
      <c r="G2" s="166"/>
    </row>
    <row r="3" spans="1:7" ht="18.75" customHeight="1">
      <c r="A3" s="113" t="str">
        <f>"单位名称："&amp;"永德县第二完全中学"</f>
        <v>单位名称：永德县第二完全中学</v>
      </c>
      <c r="B3" s="167"/>
      <c r="C3" s="168"/>
      <c r="D3" s="143"/>
      <c r="E3" s="14"/>
      <c r="G3" s="47" t="s">
        <v>171</v>
      </c>
    </row>
    <row r="4" spans="1:7" ht="18.75" customHeight="1">
      <c r="A4" s="150" t="s">
        <v>172</v>
      </c>
      <c r="B4" s="150" t="s">
        <v>173</v>
      </c>
      <c r="C4" s="117" t="s">
        <v>174</v>
      </c>
      <c r="D4" s="115" t="s">
        <v>175</v>
      </c>
      <c r="E4" s="147"/>
      <c r="F4" s="116"/>
      <c r="G4" s="117" t="s">
        <v>176</v>
      </c>
    </row>
    <row r="5" spans="1:7" ht="18.75" customHeight="1">
      <c r="A5" s="169"/>
      <c r="B5" s="171"/>
      <c r="C5" s="118"/>
      <c r="D5" s="36" t="s">
        <v>58</v>
      </c>
      <c r="E5" s="36" t="s">
        <v>177</v>
      </c>
      <c r="F5" s="36" t="s">
        <v>178</v>
      </c>
      <c r="G5" s="118"/>
    </row>
    <row r="6" spans="1:7" ht="18.75" customHeight="1">
      <c r="A6" s="170" t="s">
        <v>56</v>
      </c>
      <c r="B6" s="73">
        <v>1</v>
      </c>
      <c r="C6" s="74">
        <v>2</v>
      </c>
      <c r="D6" s="75">
        <v>3</v>
      </c>
      <c r="E6" s="75">
        <v>4</v>
      </c>
      <c r="F6" s="75">
        <v>5</v>
      </c>
      <c r="G6" s="74">
        <v>6</v>
      </c>
    </row>
    <row r="7" spans="1:7" ht="18.75" customHeight="1">
      <c r="A7" s="72" t="s">
        <v>56</v>
      </c>
      <c r="B7" s="76"/>
      <c r="C7" s="76"/>
      <c r="D7" s="76"/>
      <c r="E7" s="76"/>
      <c r="F7" s="76"/>
      <c r="G7" s="76"/>
    </row>
    <row r="8" spans="1:7" ht="18.75" customHeight="1">
      <c r="A8" s="77" t="s">
        <v>179</v>
      </c>
      <c r="B8" s="76"/>
      <c r="C8" s="76"/>
      <c r="D8" s="76"/>
      <c r="E8" s="76"/>
      <c r="F8" s="76"/>
      <c r="G8" s="76"/>
    </row>
    <row r="9" spans="1:7" ht="18.75" customHeight="1">
      <c r="A9" s="77" t="s">
        <v>180</v>
      </c>
      <c r="B9" s="76"/>
      <c r="C9" s="76"/>
      <c r="D9" s="76"/>
      <c r="E9" s="76"/>
      <c r="F9" s="76"/>
      <c r="G9" s="76"/>
    </row>
    <row r="10" spans="1:7" ht="18.75" customHeight="1">
      <c r="A10" s="77" t="s">
        <v>181</v>
      </c>
      <c r="B10" s="76"/>
      <c r="C10" s="76"/>
      <c r="D10" s="76"/>
      <c r="E10" s="76"/>
      <c r="F10" s="76"/>
      <c r="G10" s="76"/>
    </row>
    <row r="11" spans="1:7" ht="18.75" customHeight="1">
      <c r="A11" s="77" t="s">
        <v>182</v>
      </c>
      <c r="B11" s="76"/>
      <c r="C11" s="76"/>
      <c r="D11" s="76"/>
      <c r="E11" s="76"/>
      <c r="F11" s="76"/>
      <c r="G11" s="76"/>
    </row>
    <row r="12" spans="1:7" ht="14.25" customHeight="1">
      <c r="A12" s="78" t="s">
        <v>183</v>
      </c>
      <c r="B12" s="78"/>
      <c r="C12" s="78"/>
    </row>
  </sheetData>
  <mergeCells count="7">
    <mergeCell ref="A2:G2"/>
    <mergeCell ref="A3:D3"/>
    <mergeCell ref="D4:F4"/>
    <mergeCell ref="A4:A6"/>
    <mergeCell ref="B4:B5"/>
    <mergeCell ref="C4:C5"/>
    <mergeCell ref="G4:G5"/>
  </mergeCells>
  <phoneticPr fontId="31" type="noConversion"/>
  <printOptions horizontalCentered="1"/>
  <pageMargins left="0.39" right="0.39" top="0.57999999999999996" bottom="0.57999999999999996" header="0.51" footer="0.51"/>
  <pageSetup paperSize="9" fitToHeight="10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W38"/>
  <sheetViews>
    <sheetView showZeros="0" topLeftCell="A4" workbookViewId="0"/>
  </sheetViews>
  <sheetFormatPr defaultColWidth="9.140625" defaultRowHeight="14.25" customHeight="1"/>
  <cols>
    <col min="1" max="1" width="32.85546875" customWidth="1"/>
    <col min="2" max="2" width="25.42578125" customWidth="1"/>
    <col min="3" max="3" width="26.5703125" customWidth="1"/>
    <col min="4" max="4" width="10.140625" customWidth="1"/>
    <col min="5" max="5" width="28.5703125" customWidth="1"/>
    <col min="6" max="6" width="10.28515625" customWidth="1"/>
    <col min="7" max="7" width="23" customWidth="1"/>
    <col min="8" max="21" width="19.85546875" customWidth="1"/>
    <col min="22" max="23" width="20" customWidth="1"/>
  </cols>
  <sheetData>
    <row r="1" spans="1:23" ht="15" customHeight="1">
      <c r="B1" s="65"/>
      <c r="D1" s="66"/>
      <c r="E1" s="66"/>
      <c r="F1" s="66"/>
      <c r="G1" s="66"/>
      <c r="H1" s="37"/>
      <c r="I1" s="37"/>
      <c r="J1" s="37"/>
      <c r="K1" s="37"/>
      <c r="L1" s="37"/>
      <c r="M1" s="37"/>
      <c r="N1" s="14"/>
      <c r="O1" s="14"/>
      <c r="P1" s="14"/>
      <c r="Q1" s="37"/>
      <c r="U1" s="65"/>
      <c r="W1" s="19" t="s">
        <v>184</v>
      </c>
    </row>
    <row r="2" spans="1:23" ht="39.75" customHeight="1">
      <c r="A2" s="119" t="str">
        <f>"2025"&amp;"年部门基本支出预算表"</f>
        <v>2025年部门基本支出预算表</v>
      </c>
      <c r="B2" s="166"/>
      <c r="C2" s="166"/>
      <c r="D2" s="166"/>
      <c r="E2" s="166"/>
      <c r="F2" s="166"/>
      <c r="G2" s="166"/>
      <c r="H2" s="166"/>
      <c r="I2" s="166"/>
      <c r="J2" s="166"/>
      <c r="K2" s="166"/>
      <c r="L2" s="166"/>
      <c r="M2" s="166"/>
      <c r="N2" s="172"/>
      <c r="O2" s="172"/>
      <c r="P2" s="172"/>
      <c r="Q2" s="166"/>
      <c r="R2" s="166"/>
      <c r="S2" s="166"/>
      <c r="T2" s="166"/>
      <c r="U2" s="166"/>
      <c r="V2" s="166"/>
      <c r="W2" s="166"/>
    </row>
    <row r="3" spans="1:23" ht="18.75" customHeight="1">
      <c r="A3" s="153" t="str">
        <f>"单位名称："&amp;"永德县第二完全中学"</f>
        <v>单位名称：永德县第二完全中学</v>
      </c>
      <c r="B3" s="173"/>
      <c r="C3" s="173"/>
      <c r="D3" s="173"/>
      <c r="E3" s="173"/>
      <c r="F3" s="173"/>
      <c r="G3" s="173"/>
      <c r="H3" s="39"/>
      <c r="I3" s="39"/>
      <c r="J3" s="39"/>
      <c r="K3" s="39"/>
      <c r="L3" s="39"/>
      <c r="M3" s="39"/>
      <c r="N3" s="50"/>
      <c r="O3" s="50"/>
      <c r="P3" s="50"/>
      <c r="Q3" s="39"/>
      <c r="U3" s="65"/>
      <c r="W3" s="19" t="s">
        <v>171</v>
      </c>
    </row>
    <row r="4" spans="1:23" ht="18" customHeight="1">
      <c r="A4" s="150" t="s">
        <v>185</v>
      </c>
      <c r="B4" s="150" t="s">
        <v>186</v>
      </c>
      <c r="C4" s="150" t="s">
        <v>187</v>
      </c>
      <c r="D4" s="150" t="s">
        <v>188</v>
      </c>
      <c r="E4" s="150" t="s">
        <v>189</v>
      </c>
      <c r="F4" s="150" t="s">
        <v>190</v>
      </c>
      <c r="G4" s="150" t="s">
        <v>191</v>
      </c>
      <c r="H4" s="161" t="s">
        <v>192</v>
      </c>
      <c r="I4" s="174" t="s">
        <v>192</v>
      </c>
      <c r="J4" s="174"/>
      <c r="K4" s="174"/>
      <c r="L4" s="174"/>
      <c r="M4" s="174"/>
      <c r="N4" s="147"/>
      <c r="O4" s="147"/>
      <c r="P4" s="147"/>
      <c r="Q4" s="145" t="s">
        <v>62</v>
      </c>
      <c r="R4" s="174" t="s">
        <v>78</v>
      </c>
      <c r="S4" s="174"/>
      <c r="T4" s="174"/>
      <c r="U4" s="174"/>
      <c r="V4" s="174"/>
      <c r="W4" s="175"/>
    </row>
    <row r="5" spans="1:23" ht="18" customHeight="1">
      <c r="A5" s="179"/>
      <c r="B5" s="182"/>
      <c r="C5" s="179"/>
      <c r="D5" s="179"/>
      <c r="E5" s="179"/>
      <c r="F5" s="179"/>
      <c r="G5" s="179"/>
      <c r="H5" s="155" t="s">
        <v>193</v>
      </c>
      <c r="I5" s="161" t="s">
        <v>59</v>
      </c>
      <c r="J5" s="174"/>
      <c r="K5" s="174"/>
      <c r="L5" s="174"/>
      <c r="M5" s="175"/>
      <c r="N5" s="115" t="s">
        <v>194</v>
      </c>
      <c r="O5" s="147"/>
      <c r="P5" s="116"/>
      <c r="Q5" s="150" t="s">
        <v>62</v>
      </c>
      <c r="R5" s="161" t="s">
        <v>78</v>
      </c>
      <c r="S5" s="145" t="s">
        <v>65</v>
      </c>
      <c r="T5" s="174" t="s">
        <v>78</v>
      </c>
      <c r="U5" s="145" t="s">
        <v>67</v>
      </c>
      <c r="V5" s="145" t="s">
        <v>68</v>
      </c>
      <c r="W5" s="146" t="s">
        <v>69</v>
      </c>
    </row>
    <row r="6" spans="1:23" ht="18.75" customHeight="1">
      <c r="A6" s="180"/>
      <c r="B6" s="180"/>
      <c r="C6" s="180"/>
      <c r="D6" s="180"/>
      <c r="E6" s="180"/>
      <c r="F6" s="180"/>
      <c r="G6" s="180"/>
      <c r="H6" s="180"/>
      <c r="I6" s="183" t="s">
        <v>195</v>
      </c>
      <c r="J6" s="150" t="s">
        <v>196</v>
      </c>
      <c r="K6" s="150" t="s">
        <v>197</v>
      </c>
      <c r="L6" s="150" t="s">
        <v>198</v>
      </c>
      <c r="M6" s="150" t="s">
        <v>199</v>
      </c>
      <c r="N6" s="150" t="s">
        <v>59</v>
      </c>
      <c r="O6" s="150" t="s">
        <v>60</v>
      </c>
      <c r="P6" s="150" t="s">
        <v>61</v>
      </c>
      <c r="Q6" s="180"/>
      <c r="R6" s="150" t="s">
        <v>58</v>
      </c>
      <c r="S6" s="150" t="s">
        <v>65</v>
      </c>
      <c r="T6" s="150" t="s">
        <v>200</v>
      </c>
      <c r="U6" s="150" t="s">
        <v>67</v>
      </c>
      <c r="V6" s="150" t="s">
        <v>68</v>
      </c>
      <c r="W6" s="150" t="s">
        <v>69</v>
      </c>
    </row>
    <row r="7" spans="1:23" ht="37.5" customHeight="1">
      <c r="A7" s="181"/>
      <c r="B7" s="181"/>
      <c r="C7" s="181"/>
      <c r="D7" s="181"/>
      <c r="E7" s="181"/>
      <c r="F7" s="181"/>
      <c r="G7" s="181"/>
      <c r="H7" s="181"/>
      <c r="I7" s="184"/>
      <c r="J7" s="169" t="s">
        <v>201</v>
      </c>
      <c r="K7" s="169" t="s">
        <v>197</v>
      </c>
      <c r="L7" s="169" t="s">
        <v>198</v>
      </c>
      <c r="M7" s="169" t="s">
        <v>199</v>
      </c>
      <c r="N7" s="169" t="s">
        <v>197</v>
      </c>
      <c r="O7" s="169" t="s">
        <v>198</v>
      </c>
      <c r="P7" s="169" t="s">
        <v>199</v>
      </c>
      <c r="Q7" s="169" t="s">
        <v>62</v>
      </c>
      <c r="R7" s="169" t="s">
        <v>58</v>
      </c>
      <c r="S7" s="169" t="s">
        <v>65</v>
      </c>
      <c r="T7" s="169" t="s">
        <v>200</v>
      </c>
      <c r="U7" s="169" t="s">
        <v>67</v>
      </c>
      <c r="V7" s="169" t="s">
        <v>68</v>
      </c>
      <c r="W7" s="169" t="s">
        <v>69</v>
      </c>
    </row>
    <row r="8" spans="1:23" ht="19.5" customHeight="1">
      <c r="A8" s="67">
        <v>1</v>
      </c>
      <c r="B8" s="67">
        <v>2</v>
      </c>
      <c r="C8" s="67">
        <v>3</v>
      </c>
      <c r="D8" s="67">
        <v>4</v>
      </c>
      <c r="E8" s="67">
        <v>5</v>
      </c>
      <c r="F8" s="67">
        <v>6</v>
      </c>
      <c r="G8" s="67">
        <v>7</v>
      </c>
      <c r="H8" s="67">
        <v>8</v>
      </c>
      <c r="I8" s="67">
        <v>9</v>
      </c>
      <c r="J8" s="67">
        <v>10</v>
      </c>
      <c r="K8" s="67">
        <v>11</v>
      </c>
      <c r="L8" s="67">
        <v>12</v>
      </c>
      <c r="M8" s="67">
        <v>13</v>
      </c>
      <c r="N8" s="67">
        <v>14</v>
      </c>
      <c r="O8" s="67">
        <v>15</v>
      </c>
      <c r="P8" s="67">
        <v>16</v>
      </c>
      <c r="Q8" s="67">
        <v>17</v>
      </c>
      <c r="R8" s="67">
        <v>18</v>
      </c>
      <c r="S8" s="67">
        <v>19</v>
      </c>
      <c r="T8" s="67">
        <v>20</v>
      </c>
      <c r="U8" s="67">
        <v>21</v>
      </c>
      <c r="V8" s="67">
        <v>22</v>
      </c>
      <c r="W8" s="67">
        <v>23</v>
      </c>
    </row>
    <row r="9" spans="1:23" ht="21" customHeight="1">
      <c r="A9" s="68" t="s">
        <v>71</v>
      </c>
      <c r="B9" s="68"/>
      <c r="C9" s="68"/>
      <c r="D9" s="68"/>
      <c r="E9" s="68"/>
      <c r="F9" s="68"/>
      <c r="G9" s="68"/>
      <c r="H9" s="11">
        <v>37914640.579999998</v>
      </c>
      <c r="I9" s="11">
        <v>37914640.579999998</v>
      </c>
      <c r="J9" s="11"/>
      <c r="K9" s="11"/>
      <c r="L9" s="11">
        <v>37914640.579999998</v>
      </c>
      <c r="M9" s="11"/>
      <c r="N9" s="11"/>
      <c r="O9" s="11"/>
      <c r="P9" s="11"/>
      <c r="Q9" s="11"/>
      <c r="R9" s="11"/>
      <c r="S9" s="11"/>
      <c r="T9" s="11"/>
      <c r="U9" s="11"/>
      <c r="V9" s="11"/>
      <c r="W9" s="11"/>
    </row>
    <row r="10" spans="1:23" ht="21" customHeight="1">
      <c r="A10" s="68"/>
      <c r="B10" s="9" t="s">
        <v>202</v>
      </c>
      <c r="C10" s="9" t="s">
        <v>203</v>
      </c>
      <c r="D10" s="9" t="s">
        <v>88</v>
      </c>
      <c r="E10" s="9" t="s">
        <v>89</v>
      </c>
      <c r="F10" s="9" t="s">
        <v>204</v>
      </c>
      <c r="G10" s="9" t="s">
        <v>205</v>
      </c>
      <c r="H10" s="11">
        <v>5236668</v>
      </c>
      <c r="I10" s="11">
        <v>5236668</v>
      </c>
      <c r="J10" s="11"/>
      <c r="K10" s="11"/>
      <c r="L10" s="11">
        <v>5236668</v>
      </c>
      <c r="M10" s="11"/>
      <c r="N10" s="11"/>
      <c r="O10" s="11"/>
      <c r="P10" s="11"/>
      <c r="Q10" s="11"/>
      <c r="R10" s="11"/>
      <c r="S10" s="11"/>
      <c r="T10" s="11"/>
      <c r="U10" s="11"/>
      <c r="V10" s="11"/>
      <c r="W10" s="11"/>
    </row>
    <row r="11" spans="1:23" ht="21" customHeight="1">
      <c r="A11" s="12"/>
      <c r="B11" s="9" t="s">
        <v>202</v>
      </c>
      <c r="C11" s="9" t="s">
        <v>203</v>
      </c>
      <c r="D11" s="9" t="s">
        <v>90</v>
      </c>
      <c r="E11" s="9" t="s">
        <v>91</v>
      </c>
      <c r="F11" s="9" t="s">
        <v>204</v>
      </c>
      <c r="G11" s="9" t="s">
        <v>205</v>
      </c>
      <c r="H11" s="11">
        <v>6168120</v>
      </c>
      <c r="I11" s="11">
        <v>6168120</v>
      </c>
      <c r="J11" s="11"/>
      <c r="K11" s="11"/>
      <c r="L11" s="11">
        <v>6168120</v>
      </c>
      <c r="M11" s="11"/>
      <c r="N11" s="11"/>
      <c r="O11" s="11"/>
      <c r="P11" s="11"/>
      <c r="Q11" s="11"/>
      <c r="R11" s="11"/>
      <c r="S11" s="11"/>
      <c r="T11" s="11"/>
      <c r="U11" s="11"/>
      <c r="V11" s="11"/>
      <c r="W11" s="11"/>
    </row>
    <row r="12" spans="1:23" ht="21" customHeight="1">
      <c r="A12" s="12"/>
      <c r="B12" s="9" t="s">
        <v>202</v>
      </c>
      <c r="C12" s="9" t="s">
        <v>203</v>
      </c>
      <c r="D12" s="9" t="s">
        <v>88</v>
      </c>
      <c r="E12" s="9" t="s">
        <v>89</v>
      </c>
      <c r="F12" s="9" t="s">
        <v>206</v>
      </c>
      <c r="G12" s="9" t="s">
        <v>207</v>
      </c>
      <c r="H12" s="11">
        <v>581508</v>
      </c>
      <c r="I12" s="11">
        <v>581508</v>
      </c>
      <c r="J12" s="11"/>
      <c r="K12" s="11"/>
      <c r="L12" s="11">
        <v>581508</v>
      </c>
      <c r="M12" s="11"/>
      <c r="N12" s="11"/>
      <c r="O12" s="11"/>
      <c r="P12" s="11"/>
      <c r="Q12" s="11"/>
      <c r="R12" s="11"/>
      <c r="S12" s="11"/>
      <c r="T12" s="11"/>
      <c r="U12" s="11"/>
      <c r="V12" s="11"/>
      <c r="W12" s="11"/>
    </row>
    <row r="13" spans="1:23" ht="21" customHeight="1">
      <c r="A13" s="12"/>
      <c r="B13" s="9" t="s">
        <v>202</v>
      </c>
      <c r="C13" s="9" t="s">
        <v>203</v>
      </c>
      <c r="D13" s="9" t="s">
        <v>90</v>
      </c>
      <c r="E13" s="9" t="s">
        <v>91</v>
      </c>
      <c r="F13" s="9" t="s">
        <v>206</v>
      </c>
      <c r="G13" s="9" t="s">
        <v>207</v>
      </c>
      <c r="H13" s="11">
        <v>729216</v>
      </c>
      <c r="I13" s="11">
        <v>729216</v>
      </c>
      <c r="J13" s="11"/>
      <c r="K13" s="11"/>
      <c r="L13" s="11">
        <v>729216</v>
      </c>
      <c r="M13" s="11"/>
      <c r="N13" s="11"/>
      <c r="O13" s="11"/>
      <c r="P13" s="11"/>
      <c r="Q13" s="11"/>
      <c r="R13" s="11"/>
      <c r="S13" s="11"/>
      <c r="T13" s="11"/>
      <c r="U13" s="11"/>
      <c r="V13" s="11"/>
      <c r="W13" s="11"/>
    </row>
    <row r="14" spans="1:23" ht="21" customHeight="1">
      <c r="A14" s="12"/>
      <c r="B14" s="9" t="s">
        <v>202</v>
      </c>
      <c r="C14" s="9" t="s">
        <v>203</v>
      </c>
      <c r="D14" s="9" t="s">
        <v>208</v>
      </c>
      <c r="E14" s="9" t="s">
        <v>209</v>
      </c>
      <c r="F14" s="9" t="s">
        <v>206</v>
      </c>
      <c r="G14" s="9" t="s">
        <v>207</v>
      </c>
      <c r="H14" s="11"/>
      <c r="I14" s="11"/>
      <c r="J14" s="11"/>
      <c r="K14" s="11"/>
      <c r="L14" s="11"/>
      <c r="M14" s="11"/>
      <c r="N14" s="11"/>
      <c r="O14" s="11"/>
      <c r="P14" s="11"/>
      <c r="Q14" s="11"/>
      <c r="R14" s="11"/>
      <c r="S14" s="11"/>
      <c r="T14" s="11"/>
      <c r="U14" s="11"/>
      <c r="V14" s="11"/>
      <c r="W14" s="11"/>
    </row>
    <row r="15" spans="1:23" ht="21" customHeight="1">
      <c r="A15" s="12"/>
      <c r="B15" s="9" t="s">
        <v>202</v>
      </c>
      <c r="C15" s="9" t="s">
        <v>203</v>
      </c>
      <c r="D15" s="9" t="s">
        <v>88</v>
      </c>
      <c r="E15" s="9" t="s">
        <v>89</v>
      </c>
      <c r="F15" s="9" t="s">
        <v>206</v>
      </c>
      <c r="G15" s="9" t="s">
        <v>207</v>
      </c>
      <c r="H15" s="11">
        <v>564000</v>
      </c>
      <c r="I15" s="11">
        <v>564000</v>
      </c>
      <c r="J15" s="11"/>
      <c r="K15" s="11"/>
      <c r="L15" s="11">
        <v>564000</v>
      </c>
      <c r="M15" s="11"/>
      <c r="N15" s="11"/>
      <c r="O15" s="11"/>
      <c r="P15" s="11"/>
      <c r="Q15" s="11"/>
      <c r="R15" s="11"/>
      <c r="S15" s="11"/>
      <c r="T15" s="11"/>
      <c r="U15" s="11"/>
      <c r="V15" s="11"/>
      <c r="W15" s="11"/>
    </row>
    <row r="16" spans="1:23" ht="21" customHeight="1">
      <c r="A16" s="12"/>
      <c r="B16" s="9" t="s">
        <v>202</v>
      </c>
      <c r="C16" s="9" t="s">
        <v>203</v>
      </c>
      <c r="D16" s="9" t="s">
        <v>90</v>
      </c>
      <c r="E16" s="9" t="s">
        <v>91</v>
      </c>
      <c r="F16" s="9" t="s">
        <v>206</v>
      </c>
      <c r="G16" s="9" t="s">
        <v>207</v>
      </c>
      <c r="H16" s="11">
        <v>720000</v>
      </c>
      <c r="I16" s="11">
        <v>720000</v>
      </c>
      <c r="J16" s="11"/>
      <c r="K16" s="11"/>
      <c r="L16" s="11">
        <v>720000</v>
      </c>
      <c r="M16" s="11"/>
      <c r="N16" s="11"/>
      <c r="O16" s="11"/>
      <c r="P16" s="11"/>
      <c r="Q16" s="11"/>
      <c r="R16" s="11"/>
      <c r="S16" s="11"/>
      <c r="T16" s="11"/>
      <c r="U16" s="11"/>
      <c r="V16" s="11"/>
      <c r="W16" s="11"/>
    </row>
    <row r="17" spans="1:23" ht="21" customHeight="1">
      <c r="A17" s="12"/>
      <c r="B17" s="9" t="s">
        <v>210</v>
      </c>
      <c r="C17" s="9" t="s">
        <v>211</v>
      </c>
      <c r="D17" s="9" t="s">
        <v>88</v>
      </c>
      <c r="E17" s="9" t="s">
        <v>89</v>
      </c>
      <c r="F17" s="9" t="s">
        <v>206</v>
      </c>
      <c r="G17" s="9" t="s">
        <v>207</v>
      </c>
      <c r="H17" s="11">
        <v>564000</v>
      </c>
      <c r="I17" s="11">
        <v>564000</v>
      </c>
      <c r="J17" s="11"/>
      <c r="K17" s="11"/>
      <c r="L17" s="11">
        <v>564000</v>
      </c>
      <c r="M17" s="11"/>
      <c r="N17" s="11"/>
      <c r="O17" s="11"/>
      <c r="P17" s="11"/>
      <c r="Q17" s="11"/>
      <c r="R17" s="11"/>
      <c r="S17" s="11"/>
      <c r="T17" s="11"/>
      <c r="U17" s="11"/>
      <c r="V17" s="11"/>
      <c r="W17" s="11"/>
    </row>
    <row r="18" spans="1:23" ht="21" customHeight="1">
      <c r="A18" s="12"/>
      <c r="B18" s="9" t="s">
        <v>210</v>
      </c>
      <c r="C18" s="9" t="s">
        <v>211</v>
      </c>
      <c r="D18" s="9" t="s">
        <v>90</v>
      </c>
      <c r="E18" s="9" t="s">
        <v>91</v>
      </c>
      <c r="F18" s="9" t="s">
        <v>206</v>
      </c>
      <c r="G18" s="9" t="s">
        <v>207</v>
      </c>
      <c r="H18" s="11">
        <v>720000</v>
      </c>
      <c r="I18" s="11">
        <v>720000</v>
      </c>
      <c r="J18" s="11"/>
      <c r="K18" s="11"/>
      <c r="L18" s="11">
        <v>720000</v>
      </c>
      <c r="M18" s="11"/>
      <c r="N18" s="11"/>
      <c r="O18" s="11"/>
      <c r="P18" s="11"/>
      <c r="Q18" s="11"/>
      <c r="R18" s="11"/>
      <c r="S18" s="11"/>
      <c r="T18" s="11"/>
      <c r="U18" s="11"/>
      <c r="V18" s="11"/>
      <c r="W18" s="11"/>
    </row>
    <row r="19" spans="1:23" ht="21" customHeight="1">
      <c r="A19" s="12"/>
      <c r="B19" s="9" t="s">
        <v>212</v>
      </c>
      <c r="C19" s="9" t="s">
        <v>213</v>
      </c>
      <c r="D19" s="9" t="s">
        <v>88</v>
      </c>
      <c r="E19" s="9" t="s">
        <v>89</v>
      </c>
      <c r="F19" s="9" t="s">
        <v>214</v>
      </c>
      <c r="G19" s="9" t="s">
        <v>215</v>
      </c>
      <c r="H19" s="11">
        <v>1692000</v>
      </c>
      <c r="I19" s="11">
        <v>1692000</v>
      </c>
      <c r="J19" s="11"/>
      <c r="K19" s="11"/>
      <c r="L19" s="11">
        <v>1692000</v>
      </c>
      <c r="M19" s="11"/>
      <c r="N19" s="11"/>
      <c r="O19" s="11"/>
      <c r="P19" s="11"/>
      <c r="Q19" s="11"/>
      <c r="R19" s="11"/>
      <c r="S19" s="11"/>
      <c r="T19" s="11"/>
      <c r="U19" s="11"/>
      <c r="V19" s="11"/>
      <c r="W19" s="11"/>
    </row>
    <row r="20" spans="1:23" ht="21" customHeight="1">
      <c r="A20" s="12"/>
      <c r="B20" s="9" t="s">
        <v>212</v>
      </c>
      <c r="C20" s="9" t="s">
        <v>213</v>
      </c>
      <c r="D20" s="9" t="s">
        <v>90</v>
      </c>
      <c r="E20" s="9" t="s">
        <v>91</v>
      </c>
      <c r="F20" s="9" t="s">
        <v>214</v>
      </c>
      <c r="G20" s="9" t="s">
        <v>215</v>
      </c>
      <c r="H20" s="11">
        <v>2160000</v>
      </c>
      <c r="I20" s="11">
        <v>2160000</v>
      </c>
      <c r="J20" s="11"/>
      <c r="K20" s="11"/>
      <c r="L20" s="11">
        <v>2160000</v>
      </c>
      <c r="M20" s="11"/>
      <c r="N20" s="11"/>
      <c r="O20" s="11"/>
      <c r="P20" s="11"/>
      <c r="Q20" s="11"/>
      <c r="R20" s="11"/>
      <c r="S20" s="11"/>
      <c r="T20" s="11"/>
      <c r="U20" s="11"/>
      <c r="V20" s="11"/>
      <c r="W20" s="11"/>
    </row>
    <row r="21" spans="1:23" ht="21" customHeight="1">
      <c r="A21" s="12"/>
      <c r="B21" s="9" t="s">
        <v>202</v>
      </c>
      <c r="C21" s="9" t="s">
        <v>203</v>
      </c>
      <c r="D21" s="9" t="s">
        <v>88</v>
      </c>
      <c r="E21" s="9" t="s">
        <v>89</v>
      </c>
      <c r="F21" s="9" t="s">
        <v>214</v>
      </c>
      <c r="G21" s="9" t="s">
        <v>215</v>
      </c>
      <c r="H21" s="11">
        <v>3005829.24</v>
      </c>
      <c r="I21" s="11">
        <v>3005829.24</v>
      </c>
      <c r="J21" s="11"/>
      <c r="K21" s="11"/>
      <c r="L21" s="11">
        <v>3005829.24</v>
      </c>
      <c r="M21" s="11"/>
      <c r="N21" s="11"/>
      <c r="O21" s="11"/>
      <c r="P21" s="11"/>
      <c r="Q21" s="11"/>
      <c r="R21" s="11"/>
      <c r="S21" s="11"/>
      <c r="T21" s="11"/>
      <c r="U21" s="11"/>
      <c r="V21" s="11"/>
      <c r="W21" s="11"/>
    </row>
    <row r="22" spans="1:23" ht="21" customHeight="1">
      <c r="A22" s="12"/>
      <c r="B22" s="9" t="s">
        <v>202</v>
      </c>
      <c r="C22" s="9" t="s">
        <v>203</v>
      </c>
      <c r="D22" s="9" t="s">
        <v>90</v>
      </c>
      <c r="E22" s="9" t="s">
        <v>91</v>
      </c>
      <c r="F22" s="9" t="s">
        <v>214</v>
      </c>
      <c r="G22" s="9" t="s">
        <v>215</v>
      </c>
      <c r="H22" s="11">
        <v>3778819.68</v>
      </c>
      <c r="I22" s="11">
        <v>3778819.68</v>
      </c>
      <c r="J22" s="11"/>
      <c r="K22" s="11"/>
      <c r="L22" s="11">
        <v>3778819.68</v>
      </c>
      <c r="M22" s="11"/>
      <c r="N22" s="11"/>
      <c r="O22" s="11"/>
      <c r="P22" s="11"/>
      <c r="Q22" s="11"/>
      <c r="R22" s="11"/>
      <c r="S22" s="11"/>
      <c r="T22" s="11"/>
      <c r="U22" s="11"/>
      <c r="V22" s="11"/>
      <c r="W22" s="11"/>
    </row>
    <row r="23" spans="1:23" ht="21" customHeight="1">
      <c r="A23" s="12"/>
      <c r="B23" s="9" t="s">
        <v>202</v>
      </c>
      <c r="C23" s="9" t="s">
        <v>203</v>
      </c>
      <c r="D23" s="9" t="s">
        <v>88</v>
      </c>
      <c r="E23" s="9" t="s">
        <v>89</v>
      </c>
      <c r="F23" s="9" t="s">
        <v>214</v>
      </c>
      <c r="G23" s="9" t="s">
        <v>215</v>
      </c>
      <c r="H23" s="11">
        <v>1009560</v>
      </c>
      <c r="I23" s="11">
        <v>1009560</v>
      </c>
      <c r="J23" s="11"/>
      <c r="K23" s="11"/>
      <c r="L23" s="11">
        <v>1009560</v>
      </c>
      <c r="M23" s="11"/>
      <c r="N23" s="11"/>
      <c r="O23" s="11"/>
      <c r="P23" s="11"/>
      <c r="Q23" s="11"/>
      <c r="R23" s="11"/>
      <c r="S23" s="11"/>
      <c r="T23" s="11"/>
      <c r="U23" s="11"/>
      <c r="V23" s="11"/>
      <c r="W23" s="11"/>
    </row>
    <row r="24" spans="1:23" ht="21" customHeight="1">
      <c r="A24" s="12"/>
      <c r="B24" s="9" t="s">
        <v>202</v>
      </c>
      <c r="C24" s="9" t="s">
        <v>203</v>
      </c>
      <c r="D24" s="9" t="s">
        <v>90</v>
      </c>
      <c r="E24" s="9" t="s">
        <v>91</v>
      </c>
      <c r="F24" s="9" t="s">
        <v>214</v>
      </c>
      <c r="G24" s="9" t="s">
        <v>215</v>
      </c>
      <c r="H24" s="11">
        <v>1261500</v>
      </c>
      <c r="I24" s="11">
        <v>1261500</v>
      </c>
      <c r="J24" s="11"/>
      <c r="K24" s="11"/>
      <c r="L24" s="11">
        <v>1261500</v>
      </c>
      <c r="M24" s="11"/>
      <c r="N24" s="11"/>
      <c r="O24" s="11"/>
      <c r="P24" s="11"/>
      <c r="Q24" s="11"/>
      <c r="R24" s="11"/>
      <c r="S24" s="11"/>
      <c r="T24" s="11"/>
      <c r="U24" s="11"/>
      <c r="V24" s="11"/>
      <c r="W24" s="11"/>
    </row>
    <row r="25" spans="1:23" ht="21" customHeight="1">
      <c r="A25" s="12"/>
      <c r="B25" s="9" t="s">
        <v>216</v>
      </c>
      <c r="C25" s="9" t="s">
        <v>217</v>
      </c>
      <c r="D25" s="9" t="s">
        <v>102</v>
      </c>
      <c r="E25" s="9" t="s">
        <v>103</v>
      </c>
      <c r="F25" s="9" t="s">
        <v>218</v>
      </c>
      <c r="G25" s="9" t="s">
        <v>219</v>
      </c>
      <c r="H25" s="11">
        <v>3483395.35</v>
      </c>
      <c r="I25" s="11">
        <v>3483395.35</v>
      </c>
      <c r="J25" s="11"/>
      <c r="K25" s="11"/>
      <c r="L25" s="11">
        <v>3483395.35</v>
      </c>
      <c r="M25" s="11"/>
      <c r="N25" s="11"/>
      <c r="O25" s="11"/>
      <c r="P25" s="11"/>
      <c r="Q25" s="11"/>
      <c r="R25" s="11"/>
      <c r="S25" s="11"/>
      <c r="T25" s="11"/>
      <c r="U25" s="11"/>
      <c r="V25" s="11"/>
      <c r="W25" s="11"/>
    </row>
    <row r="26" spans="1:23" ht="21" customHeight="1">
      <c r="A26" s="12"/>
      <c r="B26" s="9" t="s">
        <v>216</v>
      </c>
      <c r="C26" s="9" t="s">
        <v>217</v>
      </c>
      <c r="D26" s="9" t="s">
        <v>220</v>
      </c>
      <c r="E26" s="9" t="s">
        <v>221</v>
      </c>
      <c r="F26" s="9" t="s">
        <v>222</v>
      </c>
      <c r="G26" s="9" t="s">
        <v>223</v>
      </c>
      <c r="H26" s="11"/>
      <c r="I26" s="11"/>
      <c r="J26" s="11"/>
      <c r="K26" s="11"/>
      <c r="L26" s="11"/>
      <c r="M26" s="11"/>
      <c r="N26" s="11"/>
      <c r="O26" s="11"/>
      <c r="P26" s="11"/>
      <c r="Q26" s="11"/>
      <c r="R26" s="11"/>
      <c r="S26" s="11"/>
      <c r="T26" s="11"/>
      <c r="U26" s="11"/>
      <c r="V26" s="11"/>
      <c r="W26" s="11"/>
    </row>
    <row r="27" spans="1:23" ht="21" customHeight="1">
      <c r="A27" s="12"/>
      <c r="B27" s="9" t="s">
        <v>216</v>
      </c>
      <c r="C27" s="9" t="s">
        <v>217</v>
      </c>
      <c r="D27" s="9" t="s">
        <v>224</v>
      </c>
      <c r="E27" s="9" t="s">
        <v>225</v>
      </c>
      <c r="F27" s="9" t="s">
        <v>226</v>
      </c>
      <c r="G27" s="9" t="s">
        <v>227</v>
      </c>
      <c r="H27" s="11"/>
      <c r="I27" s="11"/>
      <c r="J27" s="11"/>
      <c r="K27" s="11"/>
      <c r="L27" s="11"/>
      <c r="M27" s="11"/>
      <c r="N27" s="11"/>
      <c r="O27" s="11"/>
      <c r="P27" s="11"/>
      <c r="Q27" s="11"/>
      <c r="R27" s="11"/>
      <c r="S27" s="11"/>
      <c r="T27" s="11"/>
      <c r="U27" s="11"/>
      <c r="V27" s="11"/>
      <c r="W27" s="11"/>
    </row>
    <row r="28" spans="1:23" ht="21" customHeight="1">
      <c r="A28" s="12"/>
      <c r="B28" s="9" t="s">
        <v>216</v>
      </c>
      <c r="C28" s="9" t="s">
        <v>217</v>
      </c>
      <c r="D28" s="9" t="s">
        <v>112</v>
      </c>
      <c r="E28" s="9" t="s">
        <v>113</v>
      </c>
      <c r="F28" s="9" t="s">
        <v>226</v>
      </c>
      <c r="G28" s="9" t="s">
        <v>227</v>
      </c>
      <c r="H28" s="11">
        <v>1545756.69</v>
      </c>
      <c r="I28" s="11">
        <v>1545756.69</v>
      </c>
      <c r="J28" s="11"/>
      <c r="K28" s="11"/>
      <c r="L28" s="11">
        <v>1545756.69</v>
      </c>
      <c r="M28" s="11"/>
      <c r="N28" s="11"/>
      <c r="O28" s="11"/>
      <c r="P28" s="11"/>
      <c r="Q28" s="11"/>
      <c r="R28" s="11"/>
      <c r="S28" s="11"/>
      <c r="T28" s="11"/>
      <c r="U28" s="11"/>
      <c r="V28" s="11"/>
      <c r="W28" s="11"/>
    </row>
    <row r="29" spans="1:23" ht="21" customHeight="1">
      <c r="A29" s="12"/>
      <c r="B29" s="9" t="s">
        <v>216</v>
      </c>
      <c r="C29" s="9" t="s">
        <v>217</v>
      </c>
      <c r="D29" s="9" t="s">
        <v>90</v>
      </c>
      <c r="E29" s="9" t="s">
        <v>91</v>
      </c>
      <c r="F29" s="9" t="s">
        <v>228</v>
      </c>
      <c r="G29" s="9" t="s">
        <v>229</v>
      </c>
      <c r="H29" s="11">
        <v>152398.54999999999</v>
      </c>
      <c r="I29" s="11">
        <v>152398.54999999999</v>
      </c>
      <c r="J29" s="11"/>
      <c r="K29" s="11"/>
      <c r="L29" s="11">
        <v>152398.54999999999</v>
      </c>
      <c r="M29" s="11"/>
      <c r="N29" s="11"/>
      <c r="O29" s="11"/>
      <c r="P29" s="11"/>
      <c r="Q29" s="11"/>
      <c r="R29" s="11"/>
      <c r="S29" s="11"/>
      <c r="T29" s="11"/>
      <c r="U29" s="11"/>
      <c r="V29" s="11"/>
      <c r="W29" s="11"/>
    </row>
    <row r="30" spans="1:23" ht="21" customHeight="1">
      <c r="A30" s="12"/>
      <c r="B30" s="9" t="s">
        <v>216</v>
      </c>
      <c r="C30" s="9" t="s">
        <v>217</v>
      </c>
      <c r="D30" s="9" t="s">
        <v>114</v>
      </c>
      <c r="E30" s="9" t="s">
        <v>115</v>
      </c>
      <c r="F30" s="9" t="s">
        <v>228</v>
      </c>
      <c r="G30" s="9" t="s">
        <v>229</v>
      </c>
      <c r="H30" s="11">
        <v>43542.44</v>
      </c>
      <c r="I30" s="11">
        <v>43542.44</v>
      </c>
      <c r="J30" s="11"/>
      <c r="K30" s="11"/>
      <c r="L30" s="11">
        <v>43542.44</v>
      </c>
      <c r="M30" s="11"/>
      <c r="N30" s="11"/>
      <c r="O30" s="11"/>
      <c r="P30" s="11"/>
      <c r="Q30" s="11"/>
      <c r="R30" s="11"/>
      <c r="S30" s="11"/>
      <c r="T30" s="11"/>
      <c r="U30" s="11"/>
      <c r="V30" s="11"/>
      <c r="W30" s="11"/>
    </row>
    <row r="31" spans="1:23" ht="21" customHeight="1">
      <c r="A31" s="12"/>
      <c r="B31" s="9" t="s">
        <v>216</v>
      </c>
      <c r="C31" s="9" t="s">
        <v>217</v>
      </c>
      <c r="D31" s="9" t="s">
        <v>114</v>
      </c>
      <c r="E31" s="9" t="s">
        <v>115</v>
      </c>
      <c r="F31" s="9" t="s">
        <v>228</v>
      </c>
      <c r="G31" s="9" t="s">
        <v>229</v>
      </c>
      <c r="H31" s="11">
        <v>80600</v>
      </c>
      <c r="I31" s="11">
        <v>80600</v>
      </c>
      <c r="J31" s="11"/>
      <c r="K31" s="11"/>
      <c r="L31" s="11">
        <v>80600</v>
      </c>
      <c r="M31" s="11"/>
      <c r="N31" s="11"/>
      <c r="O31" s="11"/>
      <c r="P31" s="11"/>
      <c r="Q31" s="11"/>
      <c r="R31" s="11"/>
      <c r="S31" s="11"/>
      <c r="T31" s="11"/>
      <c r="U31" s="11"/>
      <c r="V31" s="11"/>
      <c r="W31" s="11"/>
    </row>
    <row r="32" spans="1:23" ht="21" customHeight="1">
      <c r="A32" s="12"/>
      <c r="B32" s="9" t="s">
        <v>230</v>
      </c>
      <c r="C32" s="9" t="s">
        <v>121</v>
      </c>
      <c r="D32" s="9" t="s">
        <v>120</v>
      </c>
      <c r="E32" s="9" t="s">
        <v>121</v>
      </c>
      <c r="F32" s="9" t="s">
        <v>231</v>
      </c>
      <c r="G32" s="9" t="s">
        <v>121</v>
      </c>
      <c r="H32" s="11">
        <v>2612546.5099999998</v>
      </c>
      <c r="I32" s="11">
        <v>2612546.5099999998</v>
      </c>
      <c r="J32" s="11"/>
      <c r="K32" s="11"/>
      <c r="L32" s="11">
        <v>2612546.5099999998</v>
      </c>
      <c r="M32" s="11"/>
      <c r="N32" s="11"/>
      <c r="O32" s="11"/>
      <c r="P32" s="11"/>
      <c r="Q32" s="11"/>
      <c r="R32" s="11"/>
      <c r="S32" s="11"/>
      <c r="T32" s="11"/>
      <c r="U32" s="11"/>
      <c r="V32" s="11"/>
      <c r="W32" s="11"/>
    </row>
    <row r="33" spans="1:23" ht="21" customHeight="1">
      <c r="A33" s="12"/>
      <c r="B33" s="9" t="s">
        <v>232</v>
      </c>
      <c r="C33" s="9" t="s">
        <v>233</v>
      </c>
      <c r="D33" s="9" t="s">
        <v>88</v>
      </c>
      <c r="E33" s="9" t="s">
        <v>89</v>
      </c>
      <c r="F33" s="9" t="s">
        <v>234</v>
      </c>
      <c r="G33" s="9" t="s">
        <v>235</v>
      </c>
      <c r="H33" s="11">
        <v>468000</v>
      </c>
      <c r="I33" s="11">
        <v>468000</v>
      </c>
      <c r="J33" s="11"/>
      <c r="K33" s="11"/>
      <c r="L33" s="11">
        <v>468000</v>
      </c>
      <c r="M33" s="11"/>
      <c r="N33" s="11"/>
      <c r="O33" s="11"/>
      <c r="P33" s="11"/>
      <c r="Q33" s="11"/>
      <c r="R33" s="11"/>
      <c r="S33" s="11"/>
      <c r="T33" s="11"/>
      <c r="U33" s="11"/>
      <c r="V33" s="11"/>
      <c r="W33" s="11"/>
    </row>
    <row r="34" spans="1:23" ht="21" customHeight="1">
      <c r="A34" s="12"/>
      <c r="B34" s="9" t="s">
        <v>236</v>
      </c>
      <c r="C34" s="9" t="s">
        <v>237</v>
      </c>
      <c r="D34" s="9" t="s">
        <v>90</v>
      </c>
      <c r="E34" s="9" t="s">
        <v>91</v>
      </c>
      <c r="F34" s="9" t="s">
        <v>238</v>
      </c>
      <c r="G34" s="9" t="s">
        <v>237</v>
      </c>
      <c r="H34" s="11">
        <v>228095.76</v>
      </c>
      <c r="I34" s="11">
        <v>228095.76</v>
      </c>
      <c r="J34" s="11"/>
      <c r="K34" s="11"/>
      <c r="L34" s="11">
        <v>228095.76</v>
      </c>
      <c r="M34" s="11"/>
      <c r="N34" s="11"/>
      <c r="O34" s="11"/>
      <c r="P34" s="11"/>
      <c r="Q34" s="11"/>
      <c r="R34" s="11"/>
      <c r="S34" s="11"/>
      <c r="T34" s="11"/>
      <c r="U34" s="11"/>
      <c r="V34" s="11"/>
      <c r="W34" s="11"/>
    </row>
    <row r="35" spans="1:23" ht="21" customHeight="1">
      <c r="A35" s="12"/>
      <c r="B35" s="9" t="s">
        <v>239</v>
      </c>
      <c r="C35" s="9" t="s">
        <v>240</v>
      </c>
      <c r="D35" s="9" t="s">
        <v>100</v>
      </c>
      <c r="E35" s="9" t="s">
        <v>101</v>
      </c>
      <c r="F35" s="9" t="s">
        <v>241</v>
      </c>
      <c r="G35" s="9" t="s">
        <v>242</v>
      </c>
      <c r="H35" s="11">
        <v>23000</v>
      </c>
      <c r="I35" s="11">
        <v>23000</v>
      </c>
      <c r="J35" s="11"/>
      <c r="K35" s="11"/>
      <c r="L35" s="11">
        <v>23000</v>
      </c>
      <c r="M35" s="11"/>
      <c r="N35" s="11"/>
      <c r="O35" s="11"/>
      <c r="P35" s="11"/>
      <c r="Q35" s="11"/>
      <c r="R35" s="11"/>
      <c r="S35" s="11"/>
      <c r="T35" s="11"/>
      <c r="U35" s="11"/>
      <c r="V35" s="11"/>
      <c r="W35" s="11"/>
    </row>
    <row r="36" spans="1:23" ht="21" customHeight="1">
      <c r="A36" s="12"/>
      <c r="B36" s="9" t="s">
        <v>243</v>
      </c>
      <c r="C36" s="9" t="s">
        <v>244</v>
      </c>
      <c r="D36" s="9" t="s">
        <v>100</v>
      </c>
      <c r="E36" s="9" t="s">
        <v>101</v>
      </c>
      <c r="F36" s="9" t="s">
        <v>245</v>
      </c>
      <c r="G36" s="9" t="s">
        <v>244</v>
      </c>
      <c r="H36" s="11">
        <v>1062396.3600000001</v>
      </c>
      <c r="I36" s="11">
        <v>1062396.3600000001</v>
      </c>
      <c r="J36" s="11"/>
      <c r="K36" s="11"/>
      <c r="L36" s="11">
        <v>1062396.3600000001</v>
      </c>
      <c r="M36" s="11"/>
      <c r="N36" s="11"/>
      <c r="O36" s="11"/>
      <c r="P36" s="11"/>
      <c r="Q36" s="11"/>
      <c r="R36" s="11"/>
      <c r="S36" s="11"/>
      <c r="T36" s="11"/>
      <c r="U36" s="11"/>
      <c r="V36" s="11"/>
      <c r="W36" s="11"/>
    </row>
    <row r="37" spans="1:23" ht="21" customHeight="1">
      <c r="A37" s="12"/>
      <c r="B37" s="9" t="s">
        <v>246</v>
      </c>
      <c r="C37" s="9" t="s">
        <v>247</v>
      </c>
      <c r="D37" s="9" t="s">
        <v>106</v>
      </c>
      <c r="E37" s="9" t="s">
        <v>107</v>
      </c>
      <c r="F37" s="9" t="s">
        <v>248</v>
      </c>
      <c r="G37" s="9" t="s">
        <v>249</v>
      </c>
      <c r="H37" s="11">
        <v>23688</v>
      </c>
      <c r="I37" s="11">
        <v>23688</v>
      </c>
      <c r="J37" s="11"/>
      <c r="K37" s="11"/>
      <c r="L37" s="11">
        <v>23688</v>
      </c>
      <c r="M37" s="11"/>
      <c r="N37" s="11"/>
      <c r="O37" s="11"/>
      <c r="P37" s="11"/>
      <c r="Q37" s="11"/>
      <c r="R37" s="11"/>
      <c r="S37" s="11"/>
      <c r="T37" s="11"/>
      <c r="U37" s="11"/>
      <c r="V37" s="11"/>
      <c r="W37" s="11"/>
    </row>
    <row r="38" spans="1:23" ht="21" customHeight="1">
      <c r="A38" s="176" t="s">
        <v>122</v>
      </c>
      <c r="B38" s="177"/>
      <c r="C38" s="177"/>
      <c r="D38" s="177"/>
      <c r="E38" s="177"/>
      <c r="F38" s="177"/>
      <c r="G38" s="178"/>
      <c r="H38" s="11">
        <v>37914640.579999998</v>
      </c>
      <c r="I38" s="11">
        <v>37914640.579999998</v>
      </c>
      <c r="J38" s="11"/>
      <c r="K38" s="11"/>
      <c r="L38" s="11">
        <v>37914640.579999998</v>
      </c>
      <c r="M38" s="11"/>
      <c r="N38" s="11"/>
      <c r="O38" s="11"/>
      <c r="P38" s="11"/>
      <c r="Q38" s="11"/>
      <c r="R38" s="11"/>
      <c r="S38" s="11"/>
      <c r="T38" s="11"/>
      <c r="U38" s="11"/>
      <c r="V38" s="11"/>
      <c r="W38" s="11"/>
    </row>
  </sheetData>
  <mergeCells count="30">
    <mergeCell ref="W6:W7"/>
    <mergeCell ref="R6:R7"/>
    <mergeCell ref="S6:S7"/>
    <mergeCell ref="T6:T7"/>
    <mergeCell ref="U6:U7"/>
    <mergeCell ref="V6:V7"/>
    <mergeCell ref="A38:G38"/>
    <mergeCell ref="A4:A7"/>
    <mergeCell ref="B4:B7"/>
    <mergeCell ref="C4:C7"/>
    <mergeCell ref="D4:D7"/>
    <mergeCell ref="E4:E7"/>
    <mergeCell ref="F4:F7"/>
    <mergeCell ref="G4:G7"/>
    <mergeCell ref="A2:W2"/>
    <mergeCell ref="A3:G3"/>
    <mergeCell ref="H4:W4"/>
    <mergeCell ref="I5:M5"/>
    <mergeCell ref="N5:P5"/>
    <mergeCell ref="R5:W5"/>
    <mergeCell ref="H5:H7"/>
    <mergeCell ref="I6:I7"/>
    <mergeCell ref="J6:J7"/>
    <mergeCell ref="K6:K7"/>
    <mergeCell ref="L6:L7"/>
    <mergeCell ref="M6:M7"/>
    <mergeCell ref="N6:N7"/>
    <mergeCell ref="O6:O7"/>
    <mergeCell ref="P6:P7"/>
    <mergeCell ref="Q5:Q7"/>
  </mergeCells>
  <phoneticPr fontId="31" type="noConversion"/>
  <printOptions horizontalCentered="1"/>
  <pageMargins left="0.39" right="0.39" top="0.57999999999999996" bottom="0.57999999999999996" header="0.5" footer="0.5"/>
  <pageSetup paperSize="9" scale="57"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W46"/>
  <sheetViews>
    <sheetView showZeros="0" workbookViewId="0"/>
  </sheetViews>
  <sheetFormatPr defaultColWidth="9.140625" defaultRowHeight="14.25" customHeight="1"/>
  <cols>
    <col min="1" max="1" width="12.42578125" customWidth="1"/>
    <col min="2" max="2" width="30.42578125" customWidth="1"/>
    <col min="3" max="3" width="32.85546875" customWidth="1"/>
    <col min="4" max="4" width="23.85546875" customWidth="1"/>
    <col min="5" max="5" width="11.140625" customWidth="1"/>
    <col min="6" max="6" width="17.7109375" customWidth="1"/>
    <col min="7" max="7" width="9.85546875" customWidth="1"/>
    <col min="8" max="8" width="17.7109375" customWidth="1"/>
    <col min="9" max="21" width="19.140625" customWidth="1"/>
    <col min="22" max="23" width="19.28515625" customWidth="1"/>
  </cols>
  <sheetData>
    <row r="1" spans="1:23" ht="15" customHeight="1">
      <c r="A1" s="1"/>
      <c r="B1" s="3"/>
      <c r="C1" s="1"/>
      <c r="D1" s="1"/>
      <c r="E1" s="2"/>
      <c r="F1" s="2"/>
      <c r="G1" s="2"/>
      <c r="H1" s="2"/>
      <c r="I1" s="3"/>
      <c r="J1" s="3"/>
      <c r="K1" s="3"/>
      <c r="L1" s="3"/>
      <c r="M1" s="3"/>
      <c r="N1" s="3"/>
      <c r="O1" s="3"/>
      <c r="P1" s="3"/>
      <c r="Q1" s="3"/>
      <c r="R1" s="1"/>
      <c r="S1" s="1"/>
      <c r="T1" s="1"/>
      <c r="U1" s="3"/>
      <c r="V1" s="1"/>
      <c r="W1" s="20" t="s">
        <v>250</v>
      </c>
    </row>
    <row r="2" spans="1:23" ht="41.25" customHeight="1">
      <c r="A2" s="111" t="str">
        <f>"2025"&amp;"年部门项目支出预算表"</f>
        <v>2025年部门项目支出预算表</v>
      </c>
      <c r="B2" s="172"/>
      <c r="C2" s="172"/>
      <c r="D2" s="172"/>
      <c r="E2" s="172"/>
      <c r="F2" s="172"/>
      <c r="G2" s="172"/>
      <c r="H2" s="172"/>
      <c r="I2" s="172"/>
      <c r="J2" s="172"/>
      <c r="K2" s="172"/>
      <c r="L2" s="172"/>
      <c r="M2" s="172"/>
      <c r="N2" s="172"/>
      <c r="O2" s="172"/>
      <c r="P2" s="172"/>
      <c r="Q2" s="172"/>
      <c r="R2" s="172"/>
      <c r="S2" s="172"/>
      <c r="T2" s="172"/>
      <c r="U2" s="172"/>
      <c r="V2" s="172"/>
      <c r="W2" s="172"/>
    </row>
    <row r="3" spans="1:23" ht="18.75" customHeight="1">
      <c r="A3" s="153" t="str">
        <f>"单位名称："&amp;"永德县第二完全中学"</f>
        <v>单位名称：永德县第二完全中学</v>
      </c>
      <c r="B3" s="185"/>
      <c r="C3" s="185"/>
      <c r="D3" s="185"/>
      <c r="E3" s="185"/>
      <c r="F3" s="185"/>
      <c r="G3" s="185"/>
      <c r="H3" s="185"/>
      <c r="I3" s="5"/>
      <c r="J3" s="5"/>
      <c r="K3" s="5"/>
      <c r="L3" s="5"/>
      <c r="M3" s="5"/>
      <c r="N3" s="5"/>
      <c r="O3" s="5"/>
      <c r="P3" s="5"/>
      <c r="Q3" s="5"/>
      <c r="R3" s="1"/>
      <c r="S3" s="1"/>
      <c r="T3" s="1"/>
      <c r="U3" s="3"/>
      <c r="V3" s="1"/>
      <c r="W3" s="20" t="s">
        <v>171</v>
      </c>
    </row>
    <row r="4" spans="1:23" ht="18.75" customHeight="1">
      <c r="A4" s="150" t="s">
        <v>251</v>
      </c>
      <c r="B4" s="188" t="s">
        <v>186</v>
      </c>
      <c r="C4" s="150" t="s">
        <v>187</v>
      </c>
      <c r="D4" s="150" t="s">
        <v>252</v>
      </c>
      <c r="E4" s="188" t="s">
        <v>188</v>
      </c>
      <c r="F4" s="188" t="s">
        <v>189</v>
      </c>
      <c r="G4" s="188" t="s">
        <v>253</v>
      </c>
      <c r="H4" s="188" t="s">
        <v>254</v>
      </c>
      <c r="I4" s="117" t="s">
        <v>56</v>
      </c>
      <c r="J4" s="115" t="s">
        <v>255</v>
      </c>
      <c r="K4" s="147"/>
      <c r="L4" s="147"/>
      <c r="M4" s="116"/>
      <c r="N4" s="115" t="s">
        <v>194</v>
      </c>
      <c r="O4" s="147"/>
      <c r="P4" s="116"/>
      <c r="Q4" s="188" t="s">
        <v>62</v>
      </c>
      <c r="R4" s="115" t="s">
        <v>78</v>
      </c>
      <c r="S4" s="147"/>
      <c r="T4" s="147"/>
      <c r="U4" s="147"/>
      <c r="V4" s="147"/>
      <c r="W4" s="116"/>
    </row>
    <row r="5" spans="1:23" ht="18.75" customHeight="1">
      <c r="A5" s="179"/>
      <c r="B5" s="180"/>
      <c r="C5" s="179"/>
      <c r="D5" s="179"/>
      <c r="E5" s="189"/>
      <c r="F5" s="189"/>
      <c r="G5" s="189"/>
      <c r="H5" s="189"/>
      <c r="I5" s="180"/>
      <c r="J5" s="190" t="s">
        <v>59</v>
      </c>
      <c r="K5" s="164"/>
      <c r="L5" s="188" t="s">
        <v>60</v>
      </c>
      <c r="M5" s="188" t="s">
        <v>61</v>
      </c>
      <c r="N5" s="188" t="s">
        <v>59</v>
      </c>
      <c r="O5" s="188" t="s">
        <v>60</v>
      </c>
      <c r="P5" s="188" t="s">
        <v>61</v>
      </c>
      <c r="Q5" s="189"/>
      <c r="R5" s="188" t="s">
        <v>58</v>
      </c>
      <c r="S5" s="150" t="s">
        <v>65</v>
      </c>
      <c r="T5" s="150" t="s">
        <v>200</v>
      </c>
      <c r="U5" s="150" t="s">
        <v>67</v>
      </c>
      <c r="V5" s="150" t="s">
        <v>68</v>
      </c>
      <c r="W5" s="150" t="s">
        <v>69</v>
      </c>
    </row>
    <row r="6" spans="1:23" ht="18.75" customHeight="1">
      <c r="A6" s="180"/>
      <c r="B6" s="180"/>
      <c r="C6" s="180"/>
      <c r="D6" s="180"/>
      <c r="E6" s="180"/>
      <c r="F6" s="180"/>
      <c r="G6" s="180"/>
      <c r="H6" s="180"/>
      <c r="I6" s="180"/>
      <c r="J6" s="191" t="s">
        <v>58</v>
      </c>
      <c r="K6" s="165"/>
      <c r="L6" s="180"/>
      <c r="M6" s="180"/>
      <c r="N6" s="180"/>
      <c r="O6" s="180"/>
      <c r="P6" s="180"/>
      <c r="Q6" s="180"/>
      <c r="R6" s="180"/>
      <c r="S6" s="182"/>
      <c r="T6" s="182"/>
      <c r="U6" s="182"/>
      <c r="V6" s="182"/>
      <c r="W6" s="182"/>
    </row>
    <row r="7" spans="1:23" ht="18.75" customHeight="1">
      <c r="A7" s="169"/>
      <c r="B7" s="118"/>
      <c r="C7" s="169"/>
      <c r="D7" s="169"/>
      <c r="E7" s="151"/>
      <c r="F7" s="151"/>
      <c r="G7" s="151"/>
      <c r="H7" s="151"/>
      <c r="I7" s="118"/>
      <c r="J7" s="22" t="s">
        <v>58</v>
      </c>
      <c r="K7" s="22" t="s">
        <v>256</v>
      </c>
      <c r="L7" s="151"/>
      <c r="M7" s="151"/>
      <c r="N7" s="151"/>
      <c r="O7" s="151"/>
      <c r="P7" s="151"/>
      <c r="Q7" s="151"/>
      <c r="R7" s="151"/>
      <c r="S7" s="151"/>
      <c r="T7" s="151"/>
      <c r="U7" s="118"/>
      <c r="V7" s="151"/>
      <c r="W7" s="151"/>
    </row>
    <row r="8" spans="1:23" ht="18.75" customHeight="1">
      <c r="A8" s="63">
        <v>1</v>
      </c>
      <c r="B8" s="63">
        <v>2</v>
      </c>
      <c r="C8" s="63">
        <v>3</v>
      </c>
      <c r="D8" s="63">
        <v>4</v>
      </c>
      <c r="E8" s="63">
        <v>5</v>
      </c>
      <c r="F8" s="63">
        <v>6</v>
      </c>
      <c r="G8" s="63">
        <v>7</v>
      </c>
      <c r="H8" s="63">
        <v>8</v>
      </c>
      <c r="I8" s="63">
        <v>9</v>
      </c>
      <c r="J8" s="63">
        <v>10</v>
      </c>
      <c r="K8" s="63">
        <v>11</v>
      </c>
      <c r="L8" s="63">
        <v>12</v>
      </c>
      <c r="M8" s="63">
        <v>13</v>
      </c>
      <c r="N8" s="63">
        <v>14</v>
      </c>
      <c r="O8" s="63">
        <v>15</v>
      </c>
      <c r="P8" s="63">
        <v>16</v>
      </c>
      <c r="Q8" s="63">
        <v>17</v>
      </c>
      <c r="R8" s="63">
        <v>18</v>
      </c>
      <c r="S8" s="63">
        <v>19</v>
      </c>
      <c r="T8" s="63">
        <v>20</v>
      </c>
      <c r="U8" s="63">
        <v>21</v>
      </c>
      <c r="V8" s="63">
        <v>22</v>
      </c>
      <c r="W8" s="63">
        <v>23</v>
      </c>
    </row>
    <row r="9" spans="1:23" ht="18.75" customHeight="1">
      <c r="A9" s="9"/>
      <c r="B9" s="9"/>
      <c r="C9" s="9" t="s">
        <v>257</v>
      </c>
      <c r="D9" s="9"/>
      <c r="E9" s="9"/>
      <c r="F9" s="9"/>
      <c r="G9" s="9"/>
      <c r="H9" s="9"/>
      <c r="I9" s="11">
        <v>36855</v>
      </c>
      <c r="J9" s="11">
        <v>36855</v>
      </c>
      <c r="K9" s="11">
        <v>36855</v>
      </c>
      <c r="L9" s="11"/>
      <c r="M9" s="11"/>
      <c r="N9" s="11"/>
      <c r="O9" s="11"/>
      <c r="P9" s="11"/>
      <c r="Q9" s="11"/>
      <c r="R9" s="11"/>
      <c r="S9" s="11"/>
      <c r="T9" s="11"/>
      <c r="U9" s="11"/>
      <c r="V9" s="11"/>
      <c r="W9" s="11"/>
    </row>
    <row r="10" spans="1:23" ht="18.75" customHeight="1">
      <c r="A10" s="64" t="s">
        <v>258</v>
      </c>
      <c r="B10" s="64" t="s">
        <v>259</v>
      </c>
      <c r="C10" s="9" t="s">
        <v>257</v>
      </c>
      <c r="D10" s="64" t="s">
        <v>71</v>
      </c>
      <c r="E10" s="64" t="s">
        <v>90</v>
      </c>
      <c r="F10" s="64" t="s">
        <v>91</v>
      </c>
      <c r="G10" s="64" t="s">
        <v>260</v>
      </c>
      <c r="H10" s="64" t="s">
        <v>261</v>
      </c>
      <c r="I10" s="11">
        <v>36855</v>
      </c>
      <c r="J10" s="11">
        <v>36855</v>
      </c>
      <c r="K10" s="11">
        <v>36855</v>
      </c>
      <c r="L10" s="11"/>
      <c r="M10" s="11"/>
      <c r="N10" s="11"/>
      <c r="O10" s="11"/>
      <c r="P10" s="11"/>
      <c r="Q10" s="11"/>
      <c r="R10" s="11"/>
      <c r="S10" s="11"/>
      <c r="T10" s="11"/>
      <c r="U10" s="11"/>
      <c r="V10" s="11"/>
      <c r="W10" s="11"/>
    </row>
    <row r="11" spans="1:23" ht="18.75" customHeight="1">
      <c r="A11" s="12"/>
      <c r="B11" s="12"/>
      <c r="C11" s="9" t="s">
        <v>262</v>
      </c>
      <c r="D11" s="12"/>
      <c r="E11" s="12"/>
      <c r="F11" s="12"/>
      <c r="G11" s="12"/>
      <c r="H11" s="12"/>
      <c r="I11" s="11">
        <v>8856</v>
      </c>
      <c r="J11" s="11">
        <v>8856</v>
      </c>
      <c r="K11" s="11">
        <v>8856</v>
      </c>
      <c r="L11" s="11"/>
      <c r="M11" s="11"/>
      <c r="N11" s="11"/>
      <c r="O11" s="11"/>
      <c r="P11" s="11"/>
      <c r="Q11" s="11"/>
      <c r="R11" s="11"/>
      <c r="S11" s="11"/>
      <c r="T11" s="11"/>
      <c r="U11" s="11"/>
      <c r="V11" s="11"/>
      <c r="W11" s="11"/>
    </row>
    <row r="12" spans="1:23" ht="18.75" customHeight="1">
      <c r="A12" s="64" t="s">
        <v>263</v>
      </c>
      <c r="B12" s="64" t="s">
        <v>264</v>
      </c>
      <c r="C12" s="9" t="s">
        <v>262</v>
      </c>
      <c r="D12" s="64" t="s">
        <v>71</v>
      </c>
      <c r="E12" s="64" t="s">
        <v>90</v>
      </c>
      <c r="F12" s="64" t="s">
        <v>91</v>
      </c>
      <c r="G12" s="64" t="s">
        <v>265</v>
      </c>
      <c r="H12" s="64" t="s">
        <v>266</v>
      </c>
      <c r="I12" s="11">
        <v>8856</v>
      </c>
      <c r="J12" s="11">
        <v>8856</v>
      </c>
      <c r="K12" s="11">
        <v>8856</v>
      </c>
      <c r="L12" s="11"/>
      <c r="M12" s="11"/>
      <c r="N12" s="11"/>
      <c r="O12" s="11"/>
      <c r="P12" s="11"/>
      <c r="Q12" s="11"/>
      <c r="R12" s="11"/>
      <c r="S12" s="11"/>
      <c r="T12" s="11"/>
      <c r="U12" s="11"/>
      <c r="V12" s="11"/>
      <c r="W12" s="11"/>
    </row>
    <row r="13" spans="1:23" ht="18.75" customHeight="1">
      <c r="A13" s="12"/>
      <c r="B13" s="12"/>
      <c r="C13" s="9" t="s">
        <v>267</v>
      </c>
      <c r="D13" s="12"/>
      <c r="E13" s="12"/>
      <c r="F13" s="12"/>
      <c r="G13" s="12"/>
      <c r="H13" s="12"/>
      <c r="I13" s="11">
        <v>631720</v>
      </c>
      <c r="J13" s="11">
        <v>631720</v>
      </c>
      <c r="K13" s="11">
        <v>631720</v>
      </c>
      <c r="L13" s="11"/>
      <c r="M13" s="11"/>
      <c r="N13" s="11"/>
      <c r="O13" s="11"/>
      <c r="P13" s="11"/>
      <c r="Q13" s="11"/>
      <c r="R13" s="11"/>
      <c r="S13" s="11"/>
      <c r="T13" s="11"/>
      <c r="U13" s="11"/>
      <c r="V13" s="11"/>
      <c r="W13" s="11"/>
    </row>
    <row r="14" spans="1:23" ht="18.75" customHeight="1">
      <c r="A14" s="64" t="s">
        <v>263</v>
      </c>
      <c r="B14" s="64" t="s">
        <v>268</v>
      </c>
      <c r="C14" s="9" t="s">
        <v>267</v>
      </c>
      <c r="D14" s="64" t="s">
        <v>71</v>
      </c>
      <c r="E14" s="64" t="s">
        <v>90</v>
      </c>
      <c r="F14" s="64" t="s">
        <v>91</v>
      </c>
      <c r="G14" s="64" t="s">
        <v>269</v>
      </c>
      <c r="H14" s="64" t="s">
        <v>270</v>
      </c>
      <c r="I14" s="11">
        <v>631720</v>
      </c>
      <c r="J14" s="11">
        <v>631720</v>
      </c>
      <c r="K14" s="11">
        <v>631720</v>
      </c>
      <c r="L14" s="11"/>
      <c r="M14" s="11"/>
      <c r="N14" s="11"/>
      <c r="O14" s="11"/>
      <c r="P14" s="11"/>
      <c r="Q14" s="11"/>
      <c r="R14" s="11"/>
      <c r="S14" s="11"/>
      <c r="T14" s="11"/>
      <c r="U14" s="11"/>
      <c r="V14" s="11"/>
      <c r="W14" s="11"/>
    </row>
    <row r="15" spans="1:23" ht="18.75" customHeight="1">
      <c r="A15" s="12"/>
      <c r="B15" s="12"/>
      <c r="C15" s="9" t="s">
        <v>271</v>
      </c>
      <c r="D15" s="12"/>
      <c r="E15" s="12"/>
      <c r="F15" s="12"/>
      <c r="G15" s="12"/>
      <c r="H15" s="12"/>
      <c r="I15" s="11">
        <v>8437.5</v>
      </c>
      <c r="J15" s="11">
        <v>8437.5</v>
      </c>
      <c r="K15" s="11">
        <v>8437.5</v>
      </c>
      <c r="L15" s="11"/>
      <c r="M15" s="11"/>
      <c r="N15" s="11"/>
      <c r="O15" s="11"/>
      <c r="P15" s="11"/>
      <c r="Q15" s="11"/>
      <c r="R15" s="11"/>
      <c r="S15" s="11"/>
      <c r="T15" s="11"/>
      <c r="U15" s="11"/>
      <c r="V15" s="11"/>
      <c r="W15" s="11"/>
    </row>
    <row r="16" spans="1:23" ht="18.75" customHeight="1">
      <c r="A16" s="64" t="s">
        <v>258</v>
      </c>
      <c r="B16" s="64" t="s">
        <v>272</v>
      </c>
      <c r="C16" s="9" t="s">
        <v>271</v>
      </c>
      <c r="D16" s="64" t="s">
        <v>71</v>
      </c>
      <c r="E16" s="64" t="s">
        <v>90</v>
      </c>
      <c r="F16" s="64" t="s">
        <v>91</v>
      </c>
      <c r="G16" s="64" t="s">
        <v>248</v>
      </c>
      <c r="H16" s="64" t="s">
        <v>249</v>
      </c>
      <c r="I16" s="11">
        <v>8437.5</v>
      </c>
      <c r="J16" s="11">
        <v>8437.5</v>
      </c>
      <c r="K16" s="11">
        <v>8437.5</v>
      </c>
      <c r="L16" s="11"/>
      <c r="M16" s="11"/>
      <c r="N16" s="11"/>
      <c r="O16" s="11"/>
      <c r="P16" s="11"/>
      <c r="Q16" s="11"/>
      <c r="R16" s="11"/>
      <c r="S16" s="11"/>
      <c r="T16" s="11"/>
      <c r="U16" s="11"/>
      <c r="V16" s="11"/>
      <c r="W16" s="11"/>
    </row>
    <row r="17" spans="1:23" ht="18.75" customHeight="1">
      <c r="A17" s="12"/>
      <c r="B17" s="12"/>
      <c r="C17" s="9" t="s">
        <v>273</v>
      </c>
      <c r="D17" s="12"/>
      <c r="E17" s="12"/>
      <c r="F17" s="12"/>
      <c r="G17" s="12"/>
      <c r="H17" s="12"/>
      <c r="I17" s="11">
        <v>46245.06</v>
      </c>
      <c r="J17" s="11">
        <v>46245.06</v>
      </c>
      <c r="K17" s="11">
        <v>46245.06</v>
      </c>
      <c r="L17" s="11"/>
      <c r="M17" s="11"/>
      <c r="N17" s="11"/>
      <c r="O17" s="11"/>
      <c r="P17" s="11"/>
      <c r="Q17" s="11"/>
      <c r="R17" s="11"/>
      <c r="S17" s="11"/>
      <c r="T17" s="11"/>
      <c r="U17" s="11"/>
      <c r="V17" s="11"/>
      <c r="W17" s="11"/>
    </row>
    <row r="18" spans="1:23" ht="18.75" customHeight="1">
      <c r="A18" s="64" t="s">
        <v>263</v>
      </c>
      <c r="B18" s="64" t="s">
        <v>274</v>
      </c>
      <c r="C18" s="9" t="s">
        <v>273</v>
      </c>
      <c r="D18" s="64" t="s">
        <v>71</v>
      </c>
      <c r="E18" s="64" t="s">
        <v>88</v>
      </c>
      <c r="F18" s="64" t="s">
        <v>89</v>
      </c>
      <c r="G18" s="64" t="s">
        <v>265</v>
      </c>
      <c r="H18" s="64" t="s">
        <v>266</v>
      </c>
      <c r="I18" s="11">
        <v>44301.06</v>
      </c>
      <c r="J18" s="11">
        <v>44301.06</v>
      </c>
      <c r="K18" s="11">
        <v>44301.06</v>
      </c>
      <c r="L18" s="11"/>
      <c r="M18" s="11"/>
      <c r="N18" s="11"/>
      <c r="O18" s="11"/>
      <c r="P18" s="11"/>
      <c r="Q18" s="11"/>
      <c r="R18" s="11"/>
      <c r="S18" s="11"/>
      <c r="T18" s="11"/>
      <c r="U18" s="11"/>
      <c r="V18" s="11"/>
      <c r="W18" s="11"/>
    </row>
    <row r="19" spans="1:23" ht="18.75" customHeight="1">
      <c r="A19" s="64" t="s">
        <v>263</v>
      </c>
      <c r="B19" s="64" t="s">
        <v>274</v>
      </c>
      <c r="C19" s="9" t="s">
        <v>273</v>
      </c>
      <c r="D19" s="64" t="s">
        <v>71</v>
      </c>
      <c r="E19" s="64" t="s">
        <v>94</v>
      </c>
      <c r="F19" s="64" t="s">
        <v>95</v>
      </c>
      <c r="G19" s="64" t="s">
        <v>265</v>
      </c>
      <c r="H19" s="64" t="s">
        <v>266</v>
      </c>
      <c r="I19" s="11">
        <v>1944</v>
      </c>
      <c r="J19" s="11">
        <v>1944</v>
      </c>
      <c r="K19" s="11">
        <v>1944</v>
      </c>
      <c r="L19" s="11"/>
      <c r="M19" s="11"/>
      <c r="N19" s="11"/>
      <c r="O19" s="11"/>
      <c r="P19" s="11"/>
      <c r="Q19" s="11"/>
      <c r="R19" s="11"/>
      <c r="S19" s="11"/>
      <c r="T19" s="11"/>
      <c r="U19" s="11"/>
      <c r="V19" s="11"/>
      <c r="W19" s="11"/>
    </row>
    <row r="20" spans="1:23" ht="18.75" customHeight="1">
      <c r="A20" s="12"/>
      <c r="B20" s="12"/>
      <c r="C20" s="9" t="s">
        <v>275</v>
      </c>
      <c r="D20" s="12"/>
      <c r="E20" s="12"/>
      <c r="F20" s="12"/>
      <c r="G20" s="12"/>
      <c r="H20" s="12"/>
      <c r="I20" s="11">
        <v>122917.5</v>
      </c>
      <c r="J20" s="11">
        <v>122917.5</v>
      </c>
      <c r="K20" s="11">
        <v>122917.5</v>
      </c>
      <c r="L20" s="11"/>
      <c r="M20" s="11"/>
      <c r="N20" s="11"/>
      <c r="O20" s="11"/>
      <c r="P20" s="11"/>
      <c r="Q20" s="11"/>
      <c r="R20" s="11"/>
      <c r="S20" s="11"/>
      <c r="T20" s="11"/>
      <c r="U20" s="11"/>
      <c r="V20" s="11"/>
      <c r="W20" s="11"/>
    </row>
    <row r="21" spans="1:23" ht="18.75" customHeight="1">
      <c r="A21" s="64" t="s">
        <v>258</v>
      </c>
      <c r="B21" s="64" t="s">
        <v>276</v>
      </c>
      <c r="C21" s="9" t="s">
        <v>275</v>
      </c>
      <c r="D21" s="64" t="s">
        <v>71</v>
      </c>
      <c r="E21" s="64" t="s">
        <v>88</v>
      </c>
      <c r="F21" s="64" t="s">
        <v>89</v>
      </c>
      <c r="G21" s="64" t="s">
        <v>260</v>
      </c>
      <c r="H21" s="64" t="s">
        <v>261</v>
      </c>
      <c r="I21" s="11">
        <v>122917.5</v>
      </c>
      <c r="J21" s="11">
        <v>122917.5</v>
      </c>
      <c r="K21" s="11">
        <v>122917.5</v>
      </c>
      <c r="L21" s="11"/>
      <c r="M21" s="11"/>
      <c r="N21" s="11"/>
      <c r="O21" s="11"/>
      <c r="P21" s="11"/>
      <c r="Q21" s="11"/>
      <c r="R21" s="11"/>
      <c r="S21" s="11"/>
      <c r="T21" s="11"/>
      <c r="U21" s="11"/>
      <c r="V21" s="11"/>
      <c r="W21" s="11"/>
    </row>
    <row r="22" spans="1:23" ht="18.75" customHeight="1">
      <c r="A22" s="12"/>
      <c r="B22" s="12"/>
      <c r="C22" s="9" t="s">
        <v>277</v>
      </c>
      <c r="D22" s="12"/>
      <c r="E22" s="12"/>
      <c r="F22" s="12"/>
      <c r="G22" s="12"/>
      <c r="H22" s="12"/>
      <c r="I22" s="11">
        <v>1008520</v>
      </c>
      <c r="J22" s="11"/>
      <c r="K22" s="11"/>
      <c r="L22" s="11"/>
      <c r="M22" s="11"/>
      <c r="N22" s="11"/>
      <c r="O22" s="11"/>
      <c r="P22" s="11"/>
      <c r="Q22" s="11"/>
      <c r="R22" s="11">
        <v>1008520</v>
      </c>
      <c r="S22" s="11"/>
      <c r="T22" s="11"/>
      <c r="U22" s="11"/>
      <c r="V22" s="11"/>
      <c r="W22" s="11">
        <v>1008520</v>
      </c>
    </row>
    <row r="23" spans="1:23" ht="18.75" customHeight="1">
      <c r="A23" s="64" t="s">
        <v>263</v>
      </c>
      <c r="B23" s="64" t="s">
        <v>278</v>
      </c>
      <c r="C23" s="9" t="s">
        <v>277</v>
      </c>
      <c r="D23" s="64" t="s">
        <v>71</v>
      </c>
      <c r="E23" s="64" t="s">
        <v>88</v>
      </c>
      <c r="F23" s="64" t="s">
        <v>89</v>
      </c>
      <c r="G23" s="64" t="s">
        <v>248</v>
      </c>
      <c r="H23" s="64" t="s">
        <v>249</v>
      </c>
      <c r="I23" s="11">
        <v>1008520</v>
      </c>
      <c r="J23" s="11"/>
      <c r="K23" s="11"/>
      <c r="L23" s="11"/>
      <c r="M23" s="11"/>
      <c r="N23" s="11"/>
      <c r="O23" s="11"/>
      <c r="P23" s="11"/>
      <c r="Q23" s="11"/>
      <c r="R23" s="11">
        <v>1008520</v>
      </c>
      <c r="S23" s="11"/>
      <c r="T23" s="11"/>
      <c r="U23" s="11"/>
      <c r="V23" s="11"/>
      <c r="W23" s="11">
        <v>1008520</v>
      </c>
    </row>
    <row r="24" spans="1:23" ht="18.75" customHeight="1">
      <c r="A24" s="12"/>
      <c r="B24" s="12"/>
      <c r="C24" s="9" t="s">
        <v>279</v>
      </c>
      <c r="D24" s="12"/>
      <c r="E24" s="12"/>
      <c r="F24" s="12"/>
      <c r="G24" s="12"/>
      <c r="H24" s="12"/>
      <c r="I24" s="11">
        <v>3150000</v>
      </c>
      <c r="J24" s="11"/>
      <c r="K24" s="11"/>
      <c r="L24" s="11"/>
      <c r="M24" s="11"/>
      <c r="N24" s="11"/>
      <c r="O24" s="11"/>
      <c r="P24" s="11"/>
      <c r="Q24" s="11"/>
      <c r="R24" s="11">
        <v>3150000</v>
      </c>
      <c r="S24" s="11"/>
      <c r="T24" s="11"/>
      <c r="U24" s="11"/>
      <c r="V24" s="11"/>
      <c r="W24" s="11">
        <v>3150000</v>
      </c>
    </row>
    <row r="25" spans="1:23" ht="18.75" customHeight="1">
      <c r="A25" s="64" t="s">
        <v>263</v>
      </c>
      <c r="B25" s="64" t="s">
        <v>280</v>
      </c>
      <c r="C25" s="9" t="s">
        <v>279</v>
      </c>
      <c r="D25" s="64" t="s">
        <v>71</v>
      </c>
      <c r="E25" s="64" t="s">
        <v>88</v>
      </c>
      <c r="F25" s="64" t="s">
        <v>89</v>
      </c>
      <c r="G25" s="64" t="s">
        <v>260</v>
      </c>
      <c r="H25" s="64" t="s">
        <v>261</v>
      </c>
      <c r="I25" s="11">
        <v>3150000</v>
      </c>
      <c r="J25" s="11"/>
      <c r="K25" s="11"/>
      <c r="L25" s="11"/>
      <c r="M25" s="11"/>
      <c r="N25" s="11"/>
      <c r="O25" s="11"/>
      <c r="P25" s="11"/>
      <c r="Q25" s="11"/>
      <c r="R25" s="11">
        <v>3150000</v>
      </c>
      <c r="S25" s="11"/>
      <c r="T25" s="11"/>
      <c r="U25" s="11"/>
      <c r="V25" s="11"/>
      <c r="W25" s="11">
        <v>3150000</v>
      </c>
    </row>
    <row r="26" spans="1:23" ht="18.75" customHeight="1">
      <c r="A26" s="12"/>
      <c r="B26" s="12"/>
      <c r="C26" s="9" t="s">
        <v>281</v>
      </c>
      <c r="D26" s="12"/>
      <c r="E26" s="12"/>
      <c r="F26" s="12"/>
      <c r="G26" s="12"/>
      <c r="H26" s="12"/>
      <c r="I26" s="11">
        <v>2437919.34</v>
      </c>
      <c r="J26" s="11"/>
      <c r="K26" s="11"/>
      <c r="L26" s="11"/>
      <c r="M26" s="11"/>
      <c r="N26" s="11"/>
      <c r="O26" s="11"/>
      <c r="P26" s="11"/>
      <c r="Q26" s="11">
        <v>2437919.34</v>
      </c>
      <c r="R26" s="11"/>
      <c r="S26" s="11"/>
      <c r="T26" s="11"/>
      <c r="U26" s="11"/>
      <c r="V26" s="11"/>
      <c r="W26" s="11"/>
    </row>
    <row r="27" spans="1:23" ht="18.75" customHeight="1">
      <c r="A27" s="64" t="s">
        <v>263</v>
      </c>
      <c r="B27" s="64" t="s">
        <v>282</v>
      </c>
      <c r="C27" s="9" t="s">
        <v>281</v>
      </c>
      <c r="D27" s="64" t="s">
        <v>71</v>
      </c>
      <c r="E27" s="64" t="s">
        <v>90</v>
      </c>
      <c r="F27" s="64" t="s">
        <v>91</v>
      </c>
      <c r="G27" s="64" t="s">
        <v>265</v>
      </c>
      <c r="H27" s="64" t="s">
        <v>266</v>
      </c>
      <c r="I27" s="11">
        <v>100000</v>
      </c>
      <c r="J27" s="11"/>
      <c r="K27" s="11"/>
      <c r="L27" s="11"/>
      <c r="M27" s="11"/>
      <c r="N27" s="11"/>
      <c r="O27" s="11"/>
      <c r="P27" s="11"/>
      <c r="Q27" s="11">
        <v>100000</v>
      </c>
      <c r="R27" s="11"/>
      <c r="S27" s="11"/>
      <c r="T27" s="11"/>
      <c r="U27" s="11"/>
      <c r="V27" s="11"/>
      <c r="W27" s="11"/>
    </row>
    <row r="28" spans="1:23" ht="18.75" customHeight="1">
      <c r="A28" s="64" t="s">
        <v>263</v>
      </c>
      <c r="B28" s="64" t="s">
        <v>282</v>
      </c>
      <c r="C28" s="9" t="s">
        <v>281</v>
      </c>
      <c r="D28" s="64" t="s">
        <v>71</v>
      </c>
      <c r="E28" s="64" t="s">
        <v>90</v>
      </c>
      <c r="F28" s="64" t="s">
        <v>91</v>
      </c>
      <c r="G28" s="64" t="s">
        <v>283</v>
      </c>
      <c r="H28" s="64" t="s">
        <v>284</v>
      </c>
      <c r="I28" s="11">
        <v>20000</v>
      </c>
      <c r="J28" s="11"/>
      <c r="K28" s="11"/>
      <c r="L28" s="11"/>
      <c r="M28" s="11"/>
      <c r="N28" s="11"/>
      <c r="O28" s="11"/>
      <c r="P28" s="11"/>
      <c r="Q28" s="11">
        <v>20000</v>
      </c>
      <c r="R28" s="11"/>
      <c r="S28" s="11"/>
      <c r="T28" s="11"/>
      <c r="U28" s="11"/>
      <c r="V28" s="11"/>
      <c r="W28" s="11"/>
    </row>
    <row r="29" spans="1:23" ht="18.75" customHeight="1">
      <c r="A29" s="64" t="s">
        <v>263</v>
      </c>
      <c r="B29" s="64" t="s">
        <v>282</v>
      </c>
      <c r="C29" s="9" t="s">
        <v>281</v>
      </c>
      <c r="D29" s="64" t="s">
        <v>71</v>
      </c>
      <c r="E29" s="64" t="s">
        <v>90</v>
      </c>
      <c r="F29" s="64" t="s">
        <v>91</v>
      </c>
      <c r="G29" s="64" t="s">
        <v>269</v>
      </c>
      <c r="H29" s="64" t="s">
        <v>270</v>
      </c>
      <c r="I29" s="11">
        <v>170000</v>
      </c>
      <c r="J29" s="11"/>
      <c r="K29" s="11"/>
      <c r="L29" s="11"/>
      <c r="M29" s="11"/>
      <c r="N29" s="11"/>
      <c r="O29" s="11"/>
      <c r="P29" s="11"/>
      <c r="Q29" s="11">
        <v>170000</v>
      </c>
      <c r="R29" s="11"/>
      <c r="S29" s="11"/>
      <c r="T29" s="11"/>
      <c r="U29" s="11"/>
      <c r="V29" s="11"/>
      <c r="W29" s="11"/>
    </row>
    <row r="30" spans="1:23" ht="18.75" customHeight="1">
      <c r="A30" s="64" t="s">
        <v>263</v>
      </c>
      <c r="B30" s="64" t="s">
        <v>282</v>
      </c>
      <c r="C30" s="9" t="s">
        <v>281</v>
      </c>
      <c r="D30" s="64" t="s">
        <v>71</v>
      </c>
      <c r="E30" s="64" t="s">
        <v>90</v>
      </c>
      <c r="F30" s="64" t="s">
        <v>91</v>
      </c>
      <c r="G30" s="64" t="s">
        <v>241</v>
      </c>
      <c r="H30" s="64" t="s">
        <v>242</v>
      </c>
      <c r="I30" s="11">
        <v>60000</v>
      </c>
      <c r="J30" s="11"/>
      <c r="K30" s="11"/>
      <c r="L30" s="11"/>
      <c r="M30" s="11"/>
      <c r="N30" s="11"/>
      <c r="O30" s="11"/>
      <c r="P30" s="11"/>
      <c r="Q30" s="11">
        <v>60000</v>
      </c>
      <c r="R30" s="11"/>
      <c r="S30" s="11"/>
      <c r="T30" s="11"/>
      <c r="U30" s="11"/>
      <c r="V30" s="11"/>
      <c r="W30" s="11"/>
    </row>
    <row r="31" spans="1:23" ht="18.75" customHeight="1">
      <c r="A31" s="64" t="s">
        <v>263</v>
      </c>
      <c r="B31" s="64" t="s">
        <v>282</v>
      </c>
      <c r="C31" s="9" t="s">
        <v>281</v>
      </c>
      <c r="D31" s="64" t="s">
        <v>71</v>
      </c>
      <c r="E31" s="64" t="s">
        <v>90</v>
      </c>
      <c r="F31" s="64" t="s">
        <v>91</v>
      </c>
      <c r="G31" s="64" t="s">
        <v>248</v>
      </c>
      <c r="H31" s="64" t="s">
        <v>249</v>
      </c>
      <c r="I31" s="11">
        <v>1250000</v>
      </c>
      <c r="J31" s="11"/>
      <c r="K31" s="11"/>
      <c r="L31" s="11"/>
      <c r="M31" s="11"/>
      <c r="N31" s="11"/>
      <c r="O31" s="11"/>
      <c r="P31" s="11"/>
      <c r="Q31" s="11">
        <v>1250000</v>
      </c>
      <c r="R31" s="11"/>
      <c r="S31" s="11"/>
      <c r="T31" s="11"/>
      <c r="U31" s="11"/>
      <c r="V31" s="11"/>
      <c r="W31" s="11"/>
    </row>
    <row r="32" spans="1:23" ht="18.75" customHeight="1">
      <c r="A32" s="64" t="s">
        <v>263</v>
      </c>
      <c r="B32" s="64" t="s">
        <v>282</v>
      </c>
      <c r="C32" s="9" t="s">
        <v>281</v>
      </c>
      <c r="D32" s="64" t="s">
        <v>71</v>
      </c>
      <c r="E32" s="64" t="s">
        <v>90</v>
      </c>
      <c r="F32" s="64" t="s">
        <v>91</v>
      </c>
      <c r="G32" s="64" t="s">
        <v>265</v>
      </c>
      <c r="H32" s="64" t="s">
        <v>266</v>
      </c>
      <c r="I32" s="11">
        <v>95050</v>
      </c>
      <c r="J32" s="11"/>
      <c r="K32" s="11"/>
      <c r="L32" s="11"/>
      <c r="M32" s="11"/>
      <c r="N32" s="11"/>
      <c r="O32" s="11"/>
      <c r="P32" s="11"/>
      <c r="Q32" s="11">
        <v>95050</v>
      </c>
      <c r="R32" s="11"/>
      <c r="S32" s="11"/>
      <c r="T32" s="11"/>
      <c r="U32" s="11"/>
      <c r="V32" s="11"/>
      <c r="W32" s="11"/>
    </row>
    <row r="33" spans="1:23" ht="18.75" customHeight="1">
      <c r="A33" s="64" t="s">
        <v>263</v>
      </c>
      <c r="B33" s="64" t="s">
        <v>282</v>
      </c>
      <c r="C33" s="9" t="s">
        <v>281</v>
      </c>
      <c r="D33" s="64" t="s">
        <v>71</v>
      </c>
      <c r="E33" s="64" t="s">
        <v>90</v>
      </c>
      <c r="F33" s="64" t="s">
        <v>91</v>
      </c>
      <c r="G33" s="64" t="s">
        <v>283</v>
      </c>
      <c r="H33" s="64" t="s">
        <v>284</v>
      </c>
      <c r="I33" s="11">
        <v>100000</v>
      </c>
      <c r="J33" s="11"/>
      <c r="K33" s="11"/>
      <c r="L33" s="11"/>
      <c r="M33" s="11"/>
      <c r="N33" s="11"/>
      <c r="O33" s="11"/>
      <c r="P33" s="11"/>
      <c r="Q33" s="11">
        <v>100000</v>
      </c>
      <c r="R33" s="11"/>
      <c r="S33" s="11"/>
      <c r="T33" s="11"/>
      <c r="U33" s="11"/>
      <c r="V33" s="11"/>
      <c r="W33" s="11"/>
    </row>
    <row r="34" spans="1:23" ht="18.75" customHeight="1">
      <c r="A34" s="64" t="s">
        <v>263</v>
      </c>
      <c r="B34" s="64" t="s">
        <v>282</v>
      </c>
      <c r="C34" s="9" t="s">
        <v>281</v>
      </c>
      <c r="D34" s="64" t="s">
        <v>71</v>
      </c>
      <c r="E34" s="64" t="s">
        <v>90</v>
      </c>
      <c r="F34" s="64" t="s">
        <v>91</v>
      </c>
      <c r="G34" s="64" t="s">
        <v>269</v>
      </c>
      <c r="H34" s="64" t="s">
        <v>270</v>
      </c>
      <c r="I34" s="11">
        <v>285410</v>
      </c>
      <c r="J34" s="11"/>
      <c r="K34" s="11"/>
      <c r="L34" s="11"/>
      <c r="M34" s="11"/>
      <c r="N34" s="11"/>
      <c r="O34" s="11"/>
      <c r="P34" s="11"/>
      <c r="Q34" s="11">
        <v>285410</v>
      </c>
      <c r="R34" s="11"/>
      <c r="S34" s="11"/>
      <c r="T34" s="11"/>
      <c r="U34" s="11"/>
      <c r="V34" s="11"/>
      <c r="W34" s="11"/>
    </row>
    <row r="35" spans="1:23" ht="18.75" customHeight="1">
      <c r="A35" s="64" t="s">
        <v>263</v>
      </c>
      <c r="B35" s="64" t="s">
        <v>282</v>
      </c>
      <c r="C35" s="9" t="s">
        <v>281</v>
      </c>
      <c r="D35" s="64" t="s">
        <v>71</v>
      </c>
      <c r="E35" s="64" t="s">
        <v>90</v>
      </c>
      <c r="F35" s="64" t="s">
        <v>91</v>
      </c>
      <c r="G35" s="64" t="s">
        <v>241</v>
      </c>
      <c r="H35" s="64" t="s">
        <v>242</v>
      </c>
      <c r="I35" s="11">
        <v>22938.7</v>
      </c>
      <c r="J35" s="11"/>
      <c r="K35" s="11"/>
      <c r="L35" s="11"/>
      <c r="M35" s="11"/>
      <c r="N35" s="11"/>
      <c r="O35" s="11"/>
      <c r="P35" s="11"/>
      <c r="Q35" s="11">
        <v>22938.7</v>
      </c>
      <c r="R35" s="11"/>
      <c r="S35" s="11"/>
      <c r="T35" s="11"/>
      <c r="U35" s="11"/>
      <c r="V35" s="11"/>
      <c r="W35" s="11"/>
    </row>
    <row r="36" spans="1:23" ht="18.75" customHeight="1">
      <c r="A36" s="64" t="s">
        <v>263</v>
      </c>
      <c r="B36" s="64" t="s">
        <v>282</v>
      </c>
      <c r="C36" s="9" t="s">
        <v>281</v>
      </c>
      <c r="D36" s="64" t="s">
        <v>71</v>
      </c>
      <c r="E36" s="64" t="s">
        <v>90</v>
      </c>
      <c r="F36" s="64" t="s">
        <v>91</v>
      </c>
      <c r="G36" s="64" t="s">
        <v>248</v>
      </c>
      <c r="H36" s="64" t="s">
        <v>249</v>
      </c>
      <c r="I36" s="11">
        <v>134520.64000000001</v>
      </c>
      <c r="J36" s="11"/>
      <c r="K36" s="11"/>
      <c r="L36" s="11"/>
      <c r="M36" s="11"/>
      <c r="N36" s="11"/>
      <c r="O36" s="11"/>
      <c r="P36" s="11"/>
      <c r="Q36" s="11">
        <v>134520.64000000001</v>
      </c>
      <c r="R36" s="11"/>
      <c r="S36" s="11"/>
      <c r="T36" s="11"/>
      <c r="U36" s="11"/>
      <c r="V36" s="11"/>
      <c r="W36" s="11"/>
    </row>
    <row r="37" spans="1:23" ht="18.75" customHeight="1">
      <c r="A37" s="64" t="s">
        <v>263</v>
      </c>
      <c r="B37" s="64" t="s">
        <v>282</v>
      </c>
      <c r="C37" s="9" t="s">
        <v>281</v>
      </c>
      <c r="D37" s="64" t="s">
        <v>71</v>
      </c>
      <c r="E37" s="64" t="s">
        <v>90</v>
      </c>
      <c r="F37" s="64" t="s">
        <v>91</v>
      </c>
      <c r="G37" s="64" t="s">
        <v>285</v>
      </c>
      <c r="H37" s="64" t="s">
        <v>286</v>
      </c>
      <c r="I37" s="11">
        <v>200000</v>
      </c>
      <c r="J37" s="11"/>
      <c r="K37" s="11"/>
      <c r="L37" s="11"/>
      <c r="M37" s="11"/>
      <c r="N37" s="11"/>
      <c r="O37" s="11"/>
      <c r="P37" s="11"/>
      <c r="Q37" s="11">
        <v>200000</v>
      </c>
      <c r="R37" s="11"/>
      <c r="S37" s="11"/>
      <c r="T37" s="11"/>
      <c r="U37" s="11"/>
      <c r="V37" s="11"/>
      <c r="W37" s="11"/>
    </row>
    <row r="38" spans="1:23" ht="18.75" customHeight="1">
      <c r="A38" s="12"/>
      <c r="B38" s="12"/>
      <c r="C38" s="9" t="s">
        <v>287</v>
      </c>
      <c r="D38" s="12"/>
      <c r="E38" s="12"/>
      <c r="F38" s="12"/>
      <c r="G38" s="12"/>
      <c r="H38" s="12"/>
      <c r="I38" s="11">
        <v>5000</v>
      </c>
      <c r="J38" s="11"/>
      <c r="K38" s="11"/>
      <c r="L38" s="11"/>
      <c r="M38" s="11"/>
      <c r="N38" s="11"/>
      <c r="O38" s="11"/>
      <c r="P38" s="11"/>
      <c r="Q38" s="11"/>
      <c r="R38" s="11">
        <v>5000</v>
      </c>
      <c r="S38" s="11"/>
      <c r="T38" s="11"/>
      <c r="U38" s="11"/>
      <c r="V38" s="11"/>
      <c r="W38" s="11">
        <v>5000</v>
      </c>
    </row>
    <row r="39" spans="1:23" ht="18.75" customHeight="1">
      <c r="A39" s="64" t="s">
        <v>258</v>
      </c>
      <c r="B39" s="64" t="s">
        <v>288</v>
      </c>
      <c r="C39" s="9" t="s">
        <v>287</v>
      </c>
      <c r="D39" s="64" t="s">
        <v>71</v>
      </c>
      <c r="E39" s="64" t="s">
        <v>88</v>
      </c>
      <c r="F39" s="64" t="s">
        <v>89</v>
      </c>
      <c r="G39" s="64" t="s">
        <v>289</v>
      </c>
      <c r="H39" s="64" t="s">
        <v>290</v>
      </c>
      <c r="I39" s="11">
        <v>5000</v>
      </c>
      <c r="J39" s="11"/>
      <c r="K39" s="11"/>
      <c r="L39" s="11"/>
      <c r="M39" s="11"/>
      <c r="N39" s="11"/>
      <c r="O39" s="11"/>
      <c r="P39" s="11"/>
      <c r="Q39" s="11"/>
      <c r="R39" s="11">
        <v>5000</v>
      </c>
      <c r="S39" s="11"/>
      <c r="T39" s="11"/>
      <c r="U39" s="11"/>
      <c r="V39" s="11"/>
      <c r="W39" s="11">
        <v>5000</v>
      </c>
    </row>
    <row r="40" spans="1:23" ht="18.75" customHeight="1">
      <c r="A40" s="12"/>
      <c r="B40" s="12"/>
      <c r="C40" s="9" t="s">
        <v>291</v>
      </c>
      <c r="D40" s="12"/>
      <c r="E40" s="12"/>
      <c r="F40" s="12"/>
      <c r="G40" s="12"/>
      <c r="H40" s="12"/>
      <c r="I40" s="11">
        <v>1700000</v>
      </c>
      <c r="J40" s="11"/>
      <c r="K40" s="11"/>
      <c r="L40" s="11"/>
      <c r="M40" s="11"/>
      <c r="N40" s="11"/>
      <c r="O40" s="11"/>
      <c r="P40" s="11"/>
      <c r="Q40" s="11"/>
      <c r="R40" s="11">
        <v>1700000</v>
      </c>
      <c r="S40" s="11"/>
      <c r="T40" s="11"/>
      <c r="U40" s="11"/>
      <c r="V40" s="11"/>
      <c r="W40" s="11">
        <v>1700000</v>
      </c>
    </row>
    <row r="41" spans="1:23" ht="18.75" customHeight="1">
      <c r="A41" s="64" t="s">
        <v>263</v>
      </c>
      <c r="B41" s="64" t="s">
        <v>292</v>
      </c>
      <c r="C41" s="9" t="s">
        <v>291</v>
      </c>
      <c r="D41" s="64" t="s">
        <v>71</v>
      </c>
      <c r="E41" s="64" t="s">
        <v>88</v>
      </c>
      <c r="F41" s="64" t="s">
        <v>89</v>
      </c>
      <c r="G41" s="64" t="s">
        <v>260</v>
      </c>
      <c r="H41" s="64" t="s">
        <v>261</v>
      </c>
      <c r="I41" s="11">
        <v>400000</v>
      </c>
      <c r="J41" s="11"/>
      <c r="K41" s="11"/>
      <c r="L41" s="11"/>
      <c r="M41" s="11"/>
      <c r="N41" s="11"/>
      <c r="O41" s="11"/>
      <c r="P41" s="11"/>
      <c r="Q41" s="11"/>
      <c r="R41" s="11">
        <v>400000</v>
      </c>
      <c r="S41" s="11"/>
      <c r="T41" s="11"/>
      <c r="U41" s="11"/>
      <c r="V41" s="11"/>
      <c r="W41" s="11">
        <v>400000</v>
      </c>
    </row>
    <row r="42" spans="1:23" ht="18.75" customHeight="1">
      <c r="A42" s="64" t="s">
        <v>263</v>
      </c>
      <c r="B42" s="64" t="s">
        <v>292</v>
      </c>
      <c r="C42" s="9" t="s">
        <v>291</v>
      </c>
      <c r="D42" s="64" t="s">
        <v>71</v>
      </c>
      <c r="E42" s="64" t="s">
        <v>90</v>
      </c>
      <c r="F42" s="64" t="s">
        <v>91</v>
      </c>
      <c r="G42" s="64" t="s">
        <v>260</v>
      </c>
      <c r="H42" s="64" t="s">
        <v>261</v>
      </c>
      <c r="I42" s="11">
        <v>1300000</v>
      </c>
      <c r="J42" s="11"/>
      <c r="K42" s="11"/>
      <c r="L42" s="11"/>
      <c r="M42" s="11"/>
      <c r="N42" s="11"/>
      <c r="O42" s="11"/>
      <c r="P42" s="11"/>
      <c r="Q42" s="11"/>
      <c r="R42" s="11">
        <v>1300000</v>
      </c>
      <c r="S42" s="11"/>
      <c r="T42" s="11"/>
      <c r="U42" s="11"/>
      <c r="V42" s="11"/>
      <c r="W42" s="11">
        <v>1300000</v>
      </c>
    </row>
    <row r="43" spans="1:23" ht="18.75" customHeight="1">
      <c r="A43" s="12"/>
      <c r="B43" s="12"/>
      <c r="C43" s="9" t="s">
        <v>293</v>
      </c>
      <c r="D43" s="12"/>
      <c r="E43" s="12"/>
      <c r="F43" s="12"/>
      <c r="G43" s="12"/>
      <c r="H43" s="12"/>
      <c r="I43" s="11">
        <v>2250000</v>
      </c>
      <c r="J43" s="11"/>
      <c r="K43" s="11"/>
      <c r="L43" s="11"/>
      <c r="M43" s="11"/>
      <c r="N43" s="11"/>
      <c r="O43" s="11"/>
      <c r="P43" s="11"/>
      <c r="Q43" s="11"/>
      <c r="R43" s="11">
        <v>2250000</v>
      </c>
      <c r="S43" s="11"/>
      <c r="T43" s="11"/>
      <c r="U43" s="11"/>
      <c r="V43" s="11"/>
      <c r="W43" s="11">
        <v>2250000</v>
      </c>
    </row>
    <row r="44" spans="1:23" ht="18.75" customHeight="1">
      <c r="A44" s="64" t="s">
        <v>263</v>
      </c>
      <c r="B44" s="64" t="s">
        <v>294</v>
      </c>
      <c r="C44" s="9" t="s">
        <v>293</v>
      </c>
      <c r="D44" s="64" t="s">
        <v>71</v>
      </c>
      <c r="E44" s="64" t="s">
        <v>88</v>
      </c>
      <c r="F44" s="64" t="s">
        <v>89</v>
      </c>
      <c r="G44" s="64" t="s">
        <v>295</v>
      </c>
      <c r="H44" s="64" t="s">
        <v>296</v>
      </c>
      <c r="I44" s="11">
        <v>930000</v>
      </c>
      <c r="J44" s="11"/>
      <c r="K44" s="11"/>
      <c r="L44" s="11"/>
      <c r="M44" s="11"/>
      <c r="N44" s="11"/>
      <c r="O44" s="11"/>
      <c r="P44" s="11"/>
      <c r="Q44" s="11"/>
      <c r="R44" s="11">
        <v>930000</v>
      </c>
      <c r="S44" s="11"/>
      <c r="T44" s="11"/>
      <c r="U44" s="11"/>
      <c r="V44" s="11"/>
      <c r="W44" s="11">
        <v>930000</v>
      </c>
    </row>
    <row r="45" spans="1:23" ht="18.75" customHeight="1">
      <c r="A45" s="64" t="s">
        <v>263</v>
      </c>
      <c r="B45" s="64" t="s">
        <v>294</v>
      </c>
      <c r="C45" s="9" t="s">
        <v>293</v>
      </c>
      <c r="D45" s="64" t="s">
        <v>71</v>
      </c>
      <c r="E45" s="64" t="s">
        <v>90</v>
      </c>
      <c r="F45" s="64" t="s">
        <v>91</v>
      </c>
      <c r="G45" s="64" t="s">
        <v>295</v>
      </c>
      <c r="H45" s="64" t="s">
        <v>296</v>
      </c>
      <c r="I45" s="11">
        <v>1320000</v>
      </c>
      <c r="J45" s="11"/>
      <c r="K45" s="11"/>
      <c r="L45" s="11"/>
      <c r="M45" s="11"/>
      <c r="N45" s="11"/>
      <c r="O45" s="11"/>
      <c r="P45" s="11"/>
      <c r="Q45" s="11"/>
      <c r="R45" s="11">
        <v>1320000</v>
      </c>
      <c r="S45" s="11"/>
      <c r="T45" s="11"/>
      <c r="U45" s="11"/>
      <c r="V45" s="11"/>
      <c r="W45" s="11">
        <v>1320000</v>
      </c>
    </row>
    <row r="46" spans="1:23" ht="18.75" customHeight="1">
      <c r="A46" s="176" t="s">
        <v>122</v>
      </c>
      <c r="B46" s="186"/>
      <c r="C46" s="186"/>
      <c r="D46" s="186"/>
      <c r="E46" s="186"/>
      <c r="F46" s="186"/>
      <c r="G46" s="186"/>
      <c r="H46" s="187"/>
      <c r="I46" s="11">
        <v>11406470.4</v>
      </c>
      <c r="J46" s="11">
        <v>855031.06</v>
      </c>
      <c r="K46" s="11">
        <v>855031.06</v>
      </c>
      <c r="L46" s="11"/>
      <c r="M46" s="11"/>
      <c r="N46" s="11"/>
      <c r="O46" s="11"/>
      <c r="P46" s="11"/>
      <c r="Q46" s="11">
        <v>2437919.34</v>
      </c>
      <c r="R46" s="11">
        <v>8113520</v>
      </c>
      <c r="S46" s="11"/>
      <c r="T46" s="11"/>
      <c r="U46" s="11"/>
      <c r="V46" s="11"/>
      <c r="W46" s="11">
        <v>8113520</v>
      </c>
    </row>
  </sheetData>
  <mergeCells count="28">
    <mergeCell ref="V5:V7"/>
    <mergeCell ref="W5:W7"/>
    <mergeCell ref="J5:K6"/>
    <mergeCell ref="A46:H46"/>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31" type="noConversion"/>
  <printOptions horizontalCentered="1"/>
  <pageMargins left="0.39" right="0.39" top="0.57999999999999996" bottom="0.57999999999999996" header="0.5" footer="0.5"/>
  <pageSetup paperSize="9" scale="57"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J85"/>
  <sheetViews>
    <sheetView showZeros="0" tabSelected="1" workbookViewId="0">
      <selection activeCell="C77" sqref="C77"/>
    </sheetView>
  </sheetViews>
  <sheetFormatPr defaultColWidth="9.140625" defaultRowHeight="12" customHeight="1"/>
  <cols>
    <col min="1" max="1" width="34.28515625" customWidth="1"/>
    <col min="2" max="2" width="48" customWidth="1"/>
    <col min="3" max="5" width="18.28515625" customWidth="1"/>
    <col min="6" max="6" width="12" customWidth="1"/>
    <col min="7" max="7" width="17" customWidth="1"/>
    <col min="8" max="9" width="12" customWidth="1"/>
    <col min="10" max="10" width="27.5703125" customWidth="1"/>
  </cols>
  <sheetData>
    <row r="1" spans="1:10" ht="15" customHeight="1">
      <c r="J1" s="46" t="s">
        <v>297</v>
      </c>
    </row>
    <row r="2" spans="1:10" ht="36.75" customHeight="1">
      <c r="A2" s="111" t="str">
        <f>"2025"&amp;"年部门项目支出绩效目标表"</f>
        <v>2025年部门项目支出绩效目标表</v>
      </c>
      <c r="B2" s="172"/>
      <c r="C2" s="172"/>
      <c r="D2" s="172"/>
      <c r="E2" s="172"/>
      <c r="F2" s="166"/>
      <c r="G2" s="172"/>
      <c r="H2" s="166"/>
      <c r="I2" s="166"/>
      <c r="J2" s="172"/>
    </row>
    <row r="3" spans="1:10" ht="18.75" customHeight="1">
      <c r="A3" s="153" t="str">
        <f>"单位名称："&amp;"永德县第二完全中学"</f>
        <v>单位名称：永德县第二完全中学</v>
      </c>
      <c r="B3" s="192"/>
      <c r="C3" s="192"/>
      <c r="D3" s="192"/>
      <c r="E3" s="192"/>
      <c r="F3" s="193"/>
      <c r="G3" s="192"/>
      <c r="H3" s="193"/>
    </row>
    <row r="4" spans="1:10" ht="18.75" customHeight="1">
      <c r="A4" s="22" t="s">
        <v>298</v>
      </c>
      <c r="B4" s="22" t="s">
        <v>299</v>
      </c>
      <c r="C4" s="22" t="s">
        <v>300</v>
      </c>
      <c r="D4" s="22" t="s">
        <v>301</v>
      </c>
      <c r="E4" s="22" t="s">
        <v>302</v>
      </c>
      <c r="F4" s="27" t="s">
        <v>303</v>
      </c>
      <c r="G4" s="22" t="s">
        <v>304</v>
      </c>
      <c r="H4" s="27" t="s">
        <v>305</v>
      </c>
      <c r="I4" s="27" t="s">
        <v>306</v>
      </c>
      <c r="J4" s="22" t="s">
        <v>307</v>
      </c>
    </row>
    <row r="5" spans="1:10" ht="18.75" customHeight="1">
      <c r="A5" s="61">
        <v>1</v>
      </c>
      <c r="B5" s="61">
        <v>2</v>
      </c>
      <c r="C5" s="61">
        <v>3</v>
      </c>
      <c r="D5" s="61">
        <v>4</v>
      </c>
      <c r="E5" s="61">
        <v>5</v>
      </c>
      <c r="F5" s="61">
        <v>6</v>
      </c>
      <c r="G5" s="61">
        <v>7</v>
      </c>
      <c r="H5" s="61">
        <v>8</v>
      </c>
      <c r="I5" s="61">
        <v>9</v>
      </c>
      <c r="J5" s="61">
        <v>10</v>
      </c>
    </row>
    <row r="6" spans="1:10" ht="18.75" customHeight="1">
      <c r="A6" s="17" t="s">
        <v>71</v>
      </c>
      <c r="B6" s="23"/>
      <c r="C6" s="23"/>
      <c r="D6" s="23"/>
      <c r="E6" s="28"/>
      <c r="F6" s="29"/>
      <c r="G6" s="28"/>
      <c r="H6" s="29"/>
      <c r="I6" s="29"/>
      <c r="J6" s="28"/>
    </row>
    <row r="7" spans="1:10" ht="18.75" customHeight="1">
      <c r="A7" s="194" t="s">
        <v>262</v>
      </c>
      <c r="B7" s="236" t="s">
        <v>308</v>
      </c>
      <c r="C7" s="9" t="s">
        <v>309</v>
      </c>
      <c r="D7" s="9" t="s">
        <v>310</v>
      </c>
      <c r="E7" s="17" t="s">
        <v>311</v>
      </c>
      <c r="F7" s="9" t="s">
        <v>312</v>
      </c>
      <c r="G7" s="17" t="s">
        <v>313</v>
      </c>
      <c r="H7" s="9" t="s">
        <v>314</v>
      </c>
      <c r="I7" s="9" t="s">
        <v>315</v>
      </c>
      <c r="J7" s="17" t="s">
        <v>316</v>
      </c>
    </row>
    <row r="8" spans="1:10" ht="18.75" customHeight="1">
      <c r="A8" s="194" t="s">
        <v>262</v>
      </c>
      <c r="B8" s="237"/>
      <c r="C8" s="9" t="s">
        <v>309</v>
      </c>
      <c r="D8" s="9" t="s">
        <v>317</v>
      </c>
      <c r="E8" s="17" t="s">
        <v>318</v>
      </c>
      <c r="F8" s="9" t="s">
        <v>312</v>
      </c>
      <c r="G8" s="17" t="s">
        <v>319</v>
      </c>
      <c r="H8" s="9" t="s">
        <v>320</v>
      </c>
      <c r="I8" s="9" t="s">
        <v>321</v>
      </c>
      <c r="J8" s="17" t="s">
        <v>322</v>
      </c>
    </row>
    <row r="9" spans="1:10" ht="18.75" customHeight="1">
      <c r="A9" s="194" t="s">
        <v>262</v>
      </c>
      <c r="B9" s="237"/>
      <c r="C9" s="9" t="s">
        <v>309</v>
      </c>
      <c r="D9" s="9" t="s">
        <v>317</v>
      </c>
      <c r="E9" s="17" t="s">
        <v>323</v>
      </c>
      <c r="F9" s="9" t="s">
        <v>312</v>
      </c>
      <c r="G9" s="17" t="s">
        <v>319</v>
      </c>
      <c r="H9" s="9" t="s">
        <v>320</v>
      </c>
      <c r="I9" s="9" t="s">
        <v>321</v>
      </c>
      <c r="J9" s="17" t="s">
        <v>324</v>
      </c>
    </row>
    <row r="10" spans="1:10" ht="18.75" customHeight="1">
      <c r="A10" s="194" t="s">
        <v>262</v>
      </c>
      <c r="B10" s="237"/>
      <c r="C10" s="9" t="s">
        <v>309</v>
      </c>
      <c r="D10" s="9" t="s">
        <v>325</v>
      </c>
      <c r="E10" s="17" t="s">
        <v>326</v>
      </c>
      <c r="F10" s="9" t="s">
        <v>327</v>
      </c>
      <c r="G10" s="17" t="s">
        <v>328</v>
      </c>
      <c r="H10" s="9" t="s">
        <v>320</v>
      </c>
      <c r="I10" s="9" t="s">
        <v>321</v>
      </c>
      <c r="J10" s="17" t="s">
        <v>329</v>
      </c>
    </row>
    <row r="11" spans="1:10" ht="18.75" customHeight="1">
      <c r="A11" s="194" t="s">
        <v>262</v>
      </c>
      <c r="B11" s="237"/>
      <c r="C11" s="9" t="s">
        <v>330</v>
      </c>
      <c r="D11" s="9" t="s">
        <v>331</v>
      </c>
      <c r="E11" s="17" t="s">
        <v>332</v>
      </c>
      <c r="F11" s="9" t="s">
        <v>327</v>
      </c>
      <c r="G11" s="17" t="s">
        <v>333</v>
      </c>
      <c r="H11" s="9" t="s">
        <v>320</v>
      </c>
      <c r="I11" s="9" t="s">
        <v>321</v>
      </c>
      <c r="J11" s="17" t="s">
        <v>334</v>
      </c>
    </row>
    <row r="12" spans="1:10" ht="18.75" customHeight="1">
      <c r="A12" s="194" t="s">
        <v>262</v>
      </c>
      <c r="B12" s="238"/>
      <c r="C12" s="9" t="s">
        <v>335</v>
      </c>
      <c r="D12" s="9" t="s">
        <v>336</v>
      </c>
      <c r="E12" s="17" t="s">
        <v>337</v>
      </c>
      <c r="F12" s="9" t="s">
        <v>327</v>
      </c>
      <c r="G12" s="17" t="s">
        <v>333</v>
      </c>
      <c r="H12" s="9" t="s">
        <v>320</v>
      </c>
      <c r="I12" s="9" t="s">
        <v>321</v>
      </c>
      <c r="J12" s="17" t="s">
        <v>338</v>
      </c>
    </row>
    <row r="13" spans="1:10" ht="18.75" customHeight="1">
      <c r="A13" s="194" t="s">
        <v>279</v>
      </c>
      <c r="B13" s="236" t="s">
        <v>339</v>
      </c>
      <c r="C13" s="9" t="s">
        <v>309</v>
      </c>
      <c r="D13" s="9" t="s">
        <v>310</v>
      </c>
      <c r="E13" s="17" t="s">
        <v>340</v>
      </c>
      <c r="F13" s="9" t="s">
        <v>327</v>
      </c>
      <c r="G13" s="17" t="s">
        <v>341</v>
      </c>
      <c r="H13" s="9" t="s">
        <v>314</v>
      </c>
      <c r="I13" s="9" t="s">
        <v>315</v>
      </c>
      <c r="J13" s="17" t="s">
        <v>342</v>
      </c>
    </row>
    <row r="14" spans="1:10" ht="18.75" customHeight="1">
      <c r="A14" s="194" t="s">
        <v>279</v>
      </c>
      <c r="B14" s="237"/>
      <c r="C14" s="9" t="s">
        <v>309</v>
      </c>
      <c r="D14" s="9" t="s">
        <v>310</v>
      </c>
      <c r="E14" s="17" t="s">
        <v>343</v>
      </c>
      <c r="F14" s="9" t="s">
        <v>327</v>
      </c>
      <c r="G14" s="17" t="s">
        <v>165</v>
      </c>
      <c r="H14" s="9" t="s">
        <v>344</v>
      </c>
      <c r="I14" s="9" t="s">
        <v>315</v>
      </c>
      <c r="J14" s="17" t="s">
        <v>345</v>
      </c>
    </row>
    <row r="15" spans="1:10" ht="18.75" customHeight="1">
      <c r="A15" s="194" t="s">
        <v>279</v>
      </c>
      <c r="B15" s="237"/>
      <c r="C15" s="9" t="s">
        <v>309</v>
      </c>
      <c r="D15" s="9" t="s">
        <v>317</v>
      </c>
      <c r="E15" s="17" t="s">
        <v>346</v>
      </c>
      <c r="F15" s="9" t="s">
        <v>347</v>
      </c>
      <c r="G15" s="17" t="s">
        <v>319</v>
      </c>
      <c r="H15" s="9" t="s">
        <v>320</v>
      </c>
      <c r="I15" s="9" t="s">
        <v>315</v>
      </c>
      <c r="J15" s="17" t="s">
        <v>348</v>
      </c>
    </row>
    <row r="16" spans="1:10" ht="18.75" customHeight="1">
      <c r="A16" s="194" t="s">
        <v>279</v>
      </c>
      <c r="B16" s="237"/>
      <c r="C16" s="9" t="s">
        <v>309</v>
      </c>
      <c r="D16" s="9" t="s">
        <v>325</v>
      </c>
      <c r="E16" s="17" t="s">
        <v>349</v>
      </c>
      <c r="F16" s="9" t="s">
        <v>347</v>
      </c>
      <c r="G16" s="17" t="s">
        <v>319</v>
      </c>
      <c r="H16" s="9" t="s">
        <v>320</v>
      </c>
      <c r="I16" s="9" t="s">
        <v>315</v>
      </c>
      <c r="J16" s="17" t="s">
        <v>350</v>
      </c>
    </row>
    <row r="17" spans="1:10" ht="18.75" customHeight="1">
      <c r="A17" s="194" t="s">
        <v>279</v>
      </c>
      <c r="B17" s="237"/>
      <c r="C17" s="9" t="s">
        <v>309</v>
      </c>
      <c r="D17" s="9" t="s">
        <v>351</v>
      </c>
      <c r="E17" s="17" t="s">
        <v>352</v>
      </c>
      <c r="F17" s="9" t="s">
        <v>312</v>
      </c>
      <c r="G17" s="17" t="s">
        <v>353</v>
      </c>
      <c r="H17" s="9" t="s">
        <v>354</v>
      </c>
      <c r="I17" s="9" t="s">
        <v>315</v>
      </c>
      <c r="J17" s="17" t="s">
        <v>355</v>
      </c>
    </row>
    <row r="18" spans="1:10" ht="18.75" customHeight="1">
      <c r="A18" s="194" t="s">
        <v>279</v>
      </c>
      <c r="B18" s="237"/>
      <c r="C18" s="9" t="s">
        <v>330</v>
      </c>
      <c r="D18" s="9" t="s">
        <v>331</v>
      </c>
      <c r="E18" s="17" t="s">
        <v>356</v>
      </c>
      <c r="F18" s="9" t="s">
        <v>327</v>
      </c>
      <c r="G18" s="17" t="s">
        <v>357</v>
      </c>
      <c r="H18" s="9" t="s">
        <v>320</v>
      </c>
      <c r="I18" s="9" t="s">
        <v>315</v>
      </c>
      <c r="J18" s="17" t="s">
        <v>358</v>
      </c>
    </row>
    <row r="19" spans="1:10" ht="18.75" customHeight="1">
      <c r="A19" s="194" t="s">
        <v>279</v>
      </c>
      <c r="B19" s="238"/>
      <c r="C19" s="9" t="s">
        <v>335</v>
      </c>
      <c r="D19" s="9" t="s">
        <v>336</v>
      </c>
      <c r="E19" s="17" t="s">
        <v>359</v>
      </c>
      <c r="F19" s="9" t="s">
        <v>327</v>
      </c>
      <c r="G19" s="17" t="s">
        <v>357</v>
      </c>
      <c r="H19" s="9" t="s">
        <v>320</v>
      </c>
      <c r="I19" s="9" t="s">
        <v>315</v>
      </c>
      <c r="J19" s="17" t="s">
        <v>360</v>
      </c>
    </row>
    <row r="20" spans="1:10" ht="18.75" customHeight="1">
      <c r="A20" s="194" t="s">
        <v>277</v>
      </c>
      <c r="B20" s="236" t="s">
        <v>361</v>
      </c>
      <c r="C20" s="9" t="s">
        <v>309</v>
      </c>
      <c r="D20" s="9" t="s">
        <v>310</v>
      </c>
      <c r="E20" s="17" t="s">
        <v>362</v>
      </c>
      <c r="F20" s="9" t="s">
        <v>327</v>
      </c>
      <c r="G20" s="17" t="s">
        <v>165</v>
      </c>
      <c r="H20" s="9" t="s">
        <v>363</v>
      </c>
      <c r="I20" s="9" t="s">
        <v>315</v>
      </c>
      <c r="J20" s="17" t="s">
        <v>364</v>
      </c>
    </row>
    <row r="21" spans="1:10" ht="18.75" customHeight="1">
      <c r="A21" s="194" t="s">
        <v>277</v>
      </c>
      <c r="B21" s="237"/>
      <c r="C21" s="9" t="s">
        <v>309</v>
      </c>
      <c r="D21" s="9" t="s">
        <v>310</v>
      </c>
      <c r="E21" s="17" t="s">
        <v>365</v>
      </c>
      <c r="F21" s="9" t="s">
        <v>312</v>
      </c>
      <c r="G21" s="17" t="s">
        <v>341</v>
      </c>
      <c r="H21" s="9" t="s">
        <v>314</v>
      </c>
      <c r="I21" s="9" t="s">
        <v>315</v>
      </c>
      <c r="J21" s="17" t="s">
        <v>366</v>
      </c>
    </row>
    <row r="22" spans="1:10" ht="18.75" customHeight="1">
      <c r="A22" s="194" t="s">
        <v>277</v>
      </c>
      <c r="B22" s="237"/>
      <c r="C22" s="9" t="s">
        <v>309</v>
      </c>
      <c r="D22" s="9" t="s">
        <v>317</v>
      </c>
      <c r="E22" s="17" t="s">
        <v>367</v>
      </c>
      <c r="F22" s="9" t="s">
        <v>327</v>
      </c>
      <c r="G22" s="17" t="s">
        <v>368</v>
      </c>
      <c r="H22" s="9" t="s">
        <v>369</v>
      </c>
      <c r="I22" s="9" t="s">
        <v>315</v>
      </c>
      <c r="J22" s="17" t="s">
        <v>370</v>
      </c>
    </row>
    <row r="23" spans="1:10" ht="18.75" customHeight="1">
      <c r="A23" s="194" t="s">
        <v>277</v>
      </c>
      <c r="B23" s="237"/>
      <c r="C23" s="9" t="s">
        <v>309</v>
      </c>
      <c r="D23" s="9" t="s">
        <v>317</v>
      </c>
      <c r="E23" s="17" t="s">
        <v>371</v>
      </c>
      <c r="F23" s="9" t="s">
        <v>327</v>
      </c>
      <c r="G23" s="17" t="s">
        <v>333</v>
      </c>
      <c r="H23" s="9" t="s">
        <v>320</v>
      </c>
      <c r="I23" s="9" t="s">
        <v>321</v>
      </c>
      <c r="J23" s="17" t="s">
        <v>372</v>
      </c>
    </row>
    <row r="24" spans="1:10" ht="18.75" customHeight="1">
      <c r="A24" s="194" t="s">
        <v>277</v>
      </c>
      <c r="B24" s="237"/>
      <c r="C24" s="9" t="s">
        <v>309</v>
      </c>
      <c r="D24" s="9" t="s">
        <v>351</v>
      </c>
      <c r="E24" s="17" t="s">
        <v>352</v>
      </c>
      <c r="F24" s="9" t="s">
        <v>312</v>
      </c>
      <c r="G24" s="17" t="s">
        <v>353</v>
      </c>
      <c r="H24" s="9" t="s">
        <v>373</v>
      </c>
      <c r="I24" s="9" t="s">
        <v>315</v>
      </c>
      <c r="J24" s="17" t="s">
        <v>374</v>
      </c>
    </row>
    <row r="25" spans="1:10" ht="18.75" customHeight="1">
      <c r="A25" s="194" t="s">
        <v>277</v>
      </c>
      <c r="B25" s="237"/>
      <c r="C25" s="9" t="s">
        <v>330</v>
      </c>
      <c r="D25" s="9" t="s">
        <v>331</v>
      </c>
      <c r="E25" s="17" t="s">
        <v>375</v>
      </c>
      <c r="F25" s="9" t="s">
        <v>327</v>
      </c>
      <c r="G25" s="17" t="s">
        <v>376</v>
      </c>
      <c r="H25" s="9" t="s">
        <v>320</v>
      </c>
      <c r="I25" s="9" t="s">
        <v>321</v>
      </c>
      <c r="J25" s="17" t="s">
        <v>377</v>
      </c>
    </row>
    <row r="26" spans="1:10" ht="18.75" customHeight="1">
      <c r="A26" s="194" t="s">
        <v>277</v>
      </c>
      <c r="B26" s="237"/>
      <c r="C26" s="9" t="s">
        <v>335</v>
      </c>
      <c r="D26" s="9" t="s">
        <v>336</v>
      </c>
      <c r="E26" s="17" t="s">
        <v>378</v>
      </c>
      <c r="F26" s="9" t="s">
        <v>327</v>
      </c>
      <c r="G26" s="17" t="s">
        <v>357</v>
      </c>
      <c r="H26" s="9" t="s">
        <v>320</v>
      </c>
      <c r="I26" s="9" t="s">
        <v>321</v>
      </c>
      <c r="J26" s="17" t="s">
        <v>379</v>
      </c>
    </row>
    <row r="27" spans="1:10" ht="18.75" customHeight="1">
      <c r="A27" s="194" t="s">
        <v>277</v>
      </c>
      <c r="B27" s="238"/>
      <c r="C27" s="9" t="s">
        <v>335</v>
      </c>
      <c r="D27" s="9" t="s">
        <v>336</v>
      </c>
      <c r="E27" s="17" t="s">
        <v>380</v>
      </c>
      <c r="F27" s="9" t="s">
        <v>327</v>
      </c>
      <c r="G27" s="17" t="s">
        <v>357</v>
      </c>
      <c r="H27" s="9" t="s">
        <v>320</v>
      </c>
      <c r="I27" s="9" t="s">
        <v>321</v>
      </c>
      <c r="J27" s="17" t="s">
        <v>381</v>
      </c>
    </row>
    <row r="28" spans="1:10" ht="18.75" customHeight="1">
      <c r="A28" s="194" t="s">
        <v>271</v>
      </c>
      <c r="B28" s="236" t="s">
        <v>382</v>
      </c>
      <c r="C28" s="9" t="s">
        <v>309</v>
      </c>
      <c r="D28" s="9" t="s">
        <v>310</v>
      </c>
      <c r="E28" s="17" t="s">
        <v>383</v>
      </c>
      <c r="F28" s="9" t="s">
        <v>327</v>
      </c>
      <c r="G28" s="17" t="s">
        <v>384</v>
      </c>
      <c r="H28" s="9" t="s">
        <v>314</v>
      </c>
      <c r="I28" s="9" t="s">
        <v>315</v>
      </c>
      <c r="J28" s="17" t="s">
        <v>385</v>
      </c>
    </row>
    <row r="29" spans="1:10" ht="18.75" customHeight="1">
      <c r="A29" s="194" t="s">
        <v>271</v>
      </c>
      <c r="B29" s="237"/>
      <c r="C29" s="9" t="s">
        <v>309</v>
      </c>
      <c r="D29" s="9" t="s">
        <v>317</v>
      </c>
      <c r="E29" s="17" t="s">
        <v>318</v>
      </c>
      <c r="F29" s="9" t="s">
        <v>327</v>
      </c>
      <c r="G29" s="17" t="s">
        <v>319</v>
      </c>
      <c r="H29" s="9" t="s">
        <v>320</v>
      </c>
      <c r="I29" s="9" t="s">
        <v>321</v>
      </c>
      <c r="J29" s="17" t="s">
        <v>322</v>
      </c>
    </row>
    <row r="30" spans="1:10" ht="18.75" customHeight="1">
      <c r="A30" s="194" t="s">
        <v>271</v>
      </c>
      <c r="B30" s="237"/>
      <c r="C30" s="9" t="s">
        <v>309</v>
      </c>
      <c r="D30" s="9" t="s">
        <v>317</v>
      </c>
      <c r="E30" s="17" t="s">
        <v>323</v>
      </c>
      <c r="F30" s="9" t="s">
        <v>312</v>
      </c>
      <c r="G30" s="17" t="s">
        <v>319</v>
      </c>
      <c r="H30" s="9" t="s">
        <v>320</v>
      </c>
      <c r="I30" s="9" t="s">
        <v>321</v>
      </c>
      <c r="J30" s="17" t="s">
        <v>324</v>
      </c>
    </row>
    <row r="31" spans="1:10" ht="18.75" customHeight="1">
      <c r="A31" s="194" t="s">
        <v>271</v>
      </c>
      <c r="B31" s="237"/>
      <c r="C31" s="9" t="s">
        <v>309</v>
      </c>
      <c r="D31" s="9" t="s">
        <v>351</v>
      </c>
      <c r="E31" s="17" t="s">
        <v>352</v>
      </c>
      <c r="F31" s="9" t="s">
        <v>347</v>
      </c>
      <c r="G31" s="17" t="s">
        <v>386</v>
      </c>
      <c r="H31" s="9" t="s">
        <v>387</v>
      </c>
      <c r="I31" s="9" t="s">
        <v>315</v>
      </c>
      <c r="J31" s="17" t="s">
        <v>388</v>
      </c>
    </row>
    <row r="32" spans="1:10" ht="18.75" customHeight="1">
      <c r="A32" s="194" t="s">
        <v>271</v>
      </c>
      <c r="B32" s="237"/>
      <c r="C32" s="9" t="s">
        <v>330</v>
      </c>
      <c r="D32" s="9" t="s">
        <v>331</v>
      </c>
      <c r="E32" s="17" t="s">
        <v>332</v>
      </c>
      <c r="F32" s="9" t="s">
        <v>327</v>
      </c>
      <c r="G32" s="17" t="s">
        <v>333</v>
      </c>
      <c r="H32" s="9" t="s">
        <v>320</v>
      </c>
      <c r="I32" s="9" t="s">
        <v>321</v>
      </c>
      <c r="J32" s="17" t="s">
        <v>334</v>
      </c>
    </row>
    <row r="33" spans="1:10" ht="18.75" customHeight="1">
      <c r="A33" s="194" t="s">
        <v>271</v>
      </c>
      <c r="B33" s="238"/>
      <c r="C33" s="9" t="s">
        <v>335</v>
      </c>
      <c r="D33" s="9" t="s">
        <v>336</v>
      </c>
      <c r="E33" s="17" t="s">
        <v>389</v>
      </c>
      <c r="F33" s="9" t="s">
        <v>327</v>
      </c>
      <c r="G33" s="17" t="s">
        <v>333</v>
      </c>
      <c r="H33" s="9" t="s">
        <v>320</v>
      </c>
      <c r="I33" s="9" t="s">
        <v>321</v>
      </c>
      <c r="J33" s="17" t="s">
        <v>390</v>
      </c>
    </row>
    <row r="34" spans="1:10" ht="18.75" customHeight="1">
      <c r="A34" s="194" t="s">
        <v>281</v>
      </c>
      <c r="B34" s="236" t="s">
        <v>391</v>
      </c>
      <c r="C34" s="9" t="s">
        <v>309</v>
      </c>
      <c r="D34" s="9" t="s">
        <v>310</v>
      </c>
      <c r="E34" s="17" t="s">
        <v>392</v>
      </c>
      <c r="F34" s="9" t="s">
        <v>347</v>
      </c>
      <c r="G34" s="17" t="s">
        <v>319</v>
      </c>
      <c r="H34" s="9" t="s">
        <v>320</v>
      </c>
      <c r="I34" s="9" t="s">
        <v>321</v>
      </c>
      <c r="J34" s="17" t="s">
        <v>393</v>
      </c>
    </row>
    <row r="35" spans="1:10" ht="18.75" customHeight="1">
      <c r="A35" s="194" t="s">
        <v>281</v>
      </c>
      <c r="B35" s="237"/>
      <c r="C35" s="9" t="s">
        <v>309</v>
      </c>
      <c r="D35" s="9" t="s">
        <v>317</v>
      </c>
      <c r="E35" s="17" t="s">
        <v>394</v>
      </c>
      <c r="F35" s="9" t="s">
        <v>347</v>
      </c>
      <c r="G35" s="17" t="s">
        <v>319</v>
      </c>
      <c r="H35" s="9" t="s">
        <v>320</v>
      </c>
      <c r="I35" s="9" t="s">
        <v>321</v>
      </c>
      <c r="J35" s="17" t="s">
        <v>393</v>
      </c>
    </row>
    <row r="36" spans="1:10" ht="18.75" customHeight="1">
      <c r="A36" s="194" t="s">
        <v>281</v>
      </c>
      <c r="B36" s="237"/>
      <c r="C36" s="9" t="s">
        <v>309</v>
      </c>
      <c r="D36" s="9" t="s">
        <v>317</v>
      </c>
      <c r="E36" s="17" t="s">
        <v>395</v>
      </c>
      <c r="F36" s="9" t="s">
        <v>347</v>
      </c>
      <c r="G36" s="17" t="s">
        <v>319</v>
      </c>
      <c r="H36" s="9" t="s">
        <v>320</v>
      </c>
      <c r="I36" s="9" t="s">
        <v>321</v>
      </c>
      <c r="J36" s="17" t="s">
        <v>393</v>
      </c>
    </row>
    <row r="37" spans="1:10" ht="18.75" customHeight="1">
      <c r="A37" s="194" t="s">
        <v>281</v>
      </c>
      <c r="B37" s="237"/>
      <c r="C37" s="9" t="s">
        <v>330</v>
      </c>
      <c r="D37" s="9" t="s">
        <v>331</v>
      </c>
      <c r="E37" s="17" t="s">
        <v>332</v>
      </c>
      <c r="F37" s="9" t="s">
        <v>347</v>
      </c>
      <c r="G37" s="17" t="s">
        <v>333</v>
      </c>
      <c r="H37" s="9" t="s">
        <v>320</v>
      </c>
      <c r="I37" s="9" t="s">
        <v>321</v>
      </c>
      <c r="J37" s="17" t="s">
        <v>393</v>
      </c>
    </row>
    <row r="38" spans="1:10" ht="18.75" customHeight="1">
      <c r="A38" s="194" t="s">
        <v>281</v>
      </c>
      <c r="B38" s="238"/>
      <c r="C38" s="9" t="s">
        <v>335</v>
      </c>
      <c r="D38" s="9" t="s">
        <v>336</v>
      </c>
      <c r="E38" s="17" t="s">
        <v>396</v>
      </c>
      <c r="F38" s="9" t="s">
        <v>347</v>
      </c>
      <c r="G38" s="17" t="s">
        <v>333</v>
      </c>
      <c r="H38" s="9" t="s">
        <v>320</v>
      </c>
      <c r="I38" s="9" t="s">
        <v>321</v>
      </c>
      <c r="J38" s="17" t="s">
        <v>393</v>
      </c>
    </row>
    <row r="39" spans="1:10" ht="18.75" customHeight="1">
      <c r="A39" s="194" t="s">
        <v>287</v>
      </c>
      <c r="B39" s="236" t="s">
        <v>397</v>
      </c>
      <c r="C39" s="9" t="s">
        <v>309</v>
      </c>
      <c r="D39" s="9" t="s">
        <v>310</v>
      </c>
      <c r="E39" s="17" t="s">
        <v>398</v>
      </c>
      <c r="F39" s="9" t="s">
        <v>347</v>
      </c>
      <c r="G39" s="17" t="s">
        <v>319</v>
      </c>
      <c r="H39" s="9" t="s">
        <v>320</v>
      </c>
      <c r="I39" s="9" t="s">
        <v>315</v>
      </c>
      <c r="J39" s="17" t="s">
        <v>399</v>
      </c>
    </row>
    <row r="40" spans="1:10" ht="18.75" customHeight="1">
      <c r="A40" s="194" t="s">
        <v>287</v>
      </c>
      <c r="B40" s="237"/>
      <c r="C40" s="9" t="s">
        <v>309</v>
      </c>
      <c r="D40" s="9" t="s">
        <v>325</v>
      </c>
      <c r="E40" s="17" t="s">
        <v>400</v>
      </c>
      <c r="F40" s="9" t="s">
        <v>347</v>
      </c>
      <c r="G40" s="17" t="s">
        <v>319</v>
      </c>
      <c r="H40" s="9" t="s">
        <v>320</v>
      </c>
      <c r="I40" s="9" t="s">
        <v>315</v>
      </c>
      <c r="J40" s="17" t="s">
        <v>399</v>
      </c>
    </row>
    <row r="41" spans="1:10" ht="18.75" customHeight="1">
      <c r="A41" s="194" t="s">
        <v>287</v>
      </c>
      <c r="B41" s="237"/>
      <c r="C41" s="9" t="s">
        <v>330</v>
      </c>
      <c r="D41" s="9" t="s">
        <v>331</v>
      </c>
      <c r="E41" s="17" t="s">
        <v>401</v>
      </c>
      <c r="F41" s="9" t="s">
        <v>347</v>
      </c>
      <c r="G41" s="17" t="s">
        <v>319</v>
      </c>
      <c r="H41" s="9" t="s">
        <v>320</v>
      </c>
      <c r="I41" s="9" t="s">
        <v>315</v>
      </c>
      <c r="J41" s="17" t="s">
        <v>393</v>
      </c>
    </row>
    <row r="42" spans="1:10" ht="18.75" customHeight="1">
      <c r="A42" s="194" t="s">
        <v>287</v>
      </c>
      <c r="B42" s="238"/>
      <c r="C42" s="9" t="s">
        <v>335</v>
      </c>
      <c r="D42" s="9" t="s">
        <v>336</v>
      </c>
      <c r="E42" s="17" t="s">
        <v>402</v>
      </c>
      <c r="F42" s="9" t="s">
        <v>327</v>
      </c>
      <c r="G42" s="17" t="s">
        <v>333</v>
      </c>
      <c r="H42" s="9" t="s">
        <v>320</v>
      </c>
      <c r="I42" s="9" t="s">
        <v>315</v>
      </c>
      <c r="J42" s="17" t="s">
        <v>399</v>
      </c>
    </row>
    <row r="43" spans="1:10" ht="18.75" customHeight="1">
      <c r="A43" s="194" t="s">
        <v>275</v>
      </c>
      <c r="B43" s="236" t="s">
        <v>403</v>
      </c>
      <c r="C43" s="9" t="s">
        <v>309</v>
      </c>
      <c r="D43" s="9" t="s">
        <v>310</v>
      </c>
      <c r="E43" s="17" t="s">
        <v>404</v>
      </c>
      <c r="F43" s="9" t="s">
        <v>312</v>
      </c>
      <c r="G43" s="17" t="s">
        <v>405</v>
      </c>
      <c r="H43" s="9" t="s">
        <v>314</v>
      </c>
      <c r="I43" s="9" t="s">
        <v>315</v>
      </c>
      <c r="J43" s="17" t="s">
        <v>406</v>
      </c>
    </row>
    <row r="44" spans="1:10" ht="18.75" customHeight="1">
      <c r="A44" s="194" t="s">
        <v>275</v>
      </c>
      <c r="B44" s="237"/>
      <c r="C44" s="9" t="s">
        <v>309</v>
      </c>
      <c r="D44" s="9" t="s">
        <v>317</v>
      </c>
      <c r="E44" s="17" t="s">
        <v>407</v>
      </c>
      <c r="F44" s="9" t="s">
        <v>327</v>
      </c>
      <c r="G44" s="17" t="s">
        <v>319</v>
      </c>
      <c r="H44" s="9" t="s">
        <v>320</v>
      </c>
      <c r="I44" s="9" t="s">
        <v>315</v>
      </c>
      <c r="J44" s="17" t="s">
        <v>322</v>
      </c>
    </row>
    <row r="45" spans="1:10" ht="18.75" customHeight="1">
      <c r="A45" s="194" t="s">
        <v>275</v>
      </c>
      <c r="B45" s="237"/>
      <c r="C45" s="9" t="s">
        <v>309</v>
      </c>
      <c r="D45" s="9" t="s">
        <v>317</v>
      </c>
      <c r="E45" s="17" t="s">
        <v>408</v>
      </c>
      <c r="F45" s="9" t="s">
        <v>312</v>
      </c>
      <c r="G45" s="17" t="s">
        <v>319</v>
      </c>
      <c r="H45" s="9" t="s">
        <v>320</v>
      </c>
      <c r="I45" s="9" t="s">
        <v>315</v>
      </c>
      <c r="J45" s="17" t="s">
        <v>322</v>
      </c>
    </row>
    <row r="46" spans="1:10" ht="18.75" customHeight="1">
      <c r="A46" s="194" t="s">
        <v>275</v>
      </c>
      <c r="B46" s="237"/>
      <c r="C46" s="9" t="s">
        <v>309</v>
      </c>
      <c r="D46" s="9" t="s">
        <v>317</v>
      </c>
      <c r="E46" s="17" t="s">
        <v>323</v>
      </c>
      <c r="F46" s="9" t="s">
        <v>327</v>
      </c>
      <c r="G46" s="17" t="s">
        <v>409</v>
      </c>
      <c r="H46" s="9" t="s">
        <v>320</v>
      </c>
      <c r="I46" s="9" t="s">
        <v>315</v>
      </c>
      <c r="J46" s="17" t="s">
        <v>324</v>
      </c>
    </row>
    <row r="47" spans="1:10" ht="18.75" customHeight="1">
      <c r="A47" s="194" t="s">
        <v>275</v>
      </c>
      <c r="B47" s="237"/>
      <c r="C47" s="9" t="s">
        <v>309</v>
      </c>
      <c r="D47" s="9" t="s">
        <v>317</v>
      </c>
      <c r="E47" s="17" t="s">
        <v>410</v>
      </c>
      <c r="F47" s="9" t="s">
        <v>347</v>
      </c>
      <c r="G47" s="17" t="s">
        <v>411</v>
      </c>
      <c r="H47" s="9" t="s">
        <v>344</v>
      </c>
      <c r="I47" s="9" t="s">
        <v>315</v>
      </c>
      <c r="J47" s="17" t="s">
        <v>412</v>
      </c>
    </row>
    <row r="48" spans="1:10" ht="18.75" customHeight="1">
      <c r="A48" s="194" t="s">
        <v>275</v>
      </c>
      <c r="B48" s="237"/>
      <c r="C48" s="9" t="s">
        <v>309</v>
      </c>
      <c r="D48" s="9" t="s">
        <v>325</v>
      </c>
      <c r="E48" s="17" t="s">
        <v>326</v>
      </c>
      <c r="F48" s="9" t="s">
        <v>312</v>
      </c>
      <c r="G48" s="17" t="s">
        <v>319</v>
      </c>
      <c r="H48" s="9" t="s">
        <v>320</v>
      </c>
      <c r="I48" s="9" t="s">
        <v>315</v>
      </c>
      <c r="J48" s="17" t="s">
        <v>413</v>
      </c>
    </row>
    <row r="49" spans="1:10" ht="18.75" customHeight="1">
      <c r="A49" s="194" t="s">
        <v>275</v>
      </c>
      <c r="B49" s="237"/>
      <c r="C49" s="9" t="s">
        <v>309</v>
      </c>
      <c r="D49" s="9" t="s">
        <v>351</v>
      </c>
      <c r="E49" s="17" t="s">
        <v>352</v>
      </c>
      <c r="F49" s="9" t="s">
        <v>347</v>
      </c>
      <c r="G49" s="17" t="s">
        <v>414</v>
      </c>
      <c r="H49" s="9" t="s">
        <v>354</v>
      </c>
      <c r="I49" s="9" t="s">
        <v>315</v>
      </c>
      <c r="J49" s="17" t="s">
        <v>415</v>
      </c>
    </row>
    <row r="50" spans="1:10" ht="18.75" customHeight="1">
      <c r="A50" s="194" t="s">
        <v>275</v>
      </c>
      <c r="B50" s="237"/>
      <c r="C50" s="9" t="s">
        <v>330</v>
      </c>
      <c r="D50" s="9" t="s">
        <v>331</v>
      </c>
      <c r="E50" s="17" t="s">
        <v>332</v>
      </c>
      <c r="F50" s="9" t="s">
        <v>327</v>
      </c>
      <c r="G50" s="17" t="s">
        <v>357</v>
      </c>
      <c r="H50" s="9" t="s">
        <v>320</v>
      </c>
      <c r="I50" s="9" t="s">
        <v>315</v>
      </c>
      <c r="J50" s="17" t="s">
        <v>416</v>
      </c>
    </row>
    <row r="51" spans="1:10" ht="18.75" customHeight="1">
      <c r="A51" s="194" t="s">
        <v>275</v>
      </c>
      <c r="B51" s="237"/>
      <c r="C51" s="9" t="s">
        <v>330</v>
      </c>
      <c r="D51" s="9" t="s">
        <v>417</v>
      </c>
      <c r="E51" s="17" t="s">
        <v>418</v>
      </c>
      <c r="F51" s="9" t="s">
        <v>347</v>
      </c>
      <c r="G51" s="17" t="s">
        <v>166</v>
      </c>
      <c r="H51" s="9" t="s">
        <v>387</v>
      </c>
      <c r="I51" s="9" t="s">
        <v>315</v>
      </c>
      <c r="J51" s="17" t="s">
        <v>419</v>
      </c>
    </row>
    <row r="52" spans="1:10" ht="18.75" customHeight="1">
      <c r="A52" s="194" t="s">
        <v>275</v>
      </c>
      <c r="B52" s="238"/>
      <c r="C52" s="9" t="s">
        <v>335</v>
      </c>
      <c r="D52" s="9" t="s">
        <v>336</v>
      </c>
      <c r="E52" s="17" t="s">
        <v>420</v>
      </c>
      <c r="F52" s="9" t="s">
        <v>327</v>
      </c>
      <c r="G52" s="17" t="s">
        <v>357</v>
      </c>
      <c r="H52" s="9" t="s">
        <v>320</v>
      </c>
      <c r="I52" s="9" t="s">
        <v>321</v>
      </c>
      <c r="J52" s="17" t="s">
        <v>421</v>
      </c>
    </row>
    <row r="53" spans="1:10" ht="18.75" customHeight="1">
      <c r="A53" s="194" t="s">
        <v>257</v>
      </c>
      <c r="B53" s="236" t="s">
        <v>422</v>
      </c>
      <c r="C53" s="9" t="s">
        <v>309</v>
      </c>
      <c r="D53" s="9" t="s">
        <v>310</v>
      </c>
      <c r="E53" s="17" t="s">
        <v>311</v>
      </c>
      <c r="F53" s="9" t="s">
        <v>312</v>
      </c>
      <c r="G53" s="17" t="s">
        <v>423</v>
      </c>
      <c r="H53" s="9" t="s">
        <v>314</v>
      </c>
      <c r="I53" s="9" t="s">
        <v>315</v>
      </c>
      <c r="J53" s="17" t="s">
        <v>424</v>
      </c>
    </row>
    <row r="54" spans="1:10" ht="18.75" customHeight="1">
      <c r="A54" s="194" t="s">
        <v>257</v>
      </c>
      <c r="B54" s="237"/>
      <c r="C54" s="9" t="s">
        <v>309</v>
      </c>
      <c r="D54" s="9" t="s">
        <v>317</v>
      </c>
      <c r="E54" s="17" t="s">
        <v>425</v>
      </c>
      <c r="F54" s="9" t="s">
        <v>312</v>
      </c>
      <c r="G54" s="17" t="s">
        <v>319</v>
      </c>
      <c r="H54" s="9" t="s">
        <v>320</v>
      </c>
      <c r="I54" s="9" t="s">
        <v>315</v>
      </c>
      <c r="J54" s="17" t="s">
        <v>426</v>
      </c>
    </row>
    <row r="55" spans="1:10" ht="18.75" customHeight="1">
      <c r="A55" s="194" t="s">
        <v>257</v>
      </c>
      <c r="B55" s="237"/>
      <c r="C55" s="9" t="s">
        <v>309</v>
      </c>
      <c r="D55" s="9" t="s">
        <v>317</v>
      </c>
      <c r="E55" s="17" t="s">
        <v>408</v>
      </c>
      <c r="F55" s="9" t="s">
        <v>312</v>
      </c>
      <c r="G55" s="17" t="s">
        <v>319</v>
      </c>
      <c r="H55" s="9" t="s">
        <v>320</v>
      </c>
      <c r="I55" s="9" t="s">
        <v>315</v>
      </c>
      <c r="J55" s="17" t="s">
        <v>427</v>
      </c>
    </row>
    <row r="56" spans="1:10" ht="18.75" customHeight="1">
      <c r="A56" s="194" t="s">
        <v>257</v>
      </c>
      <c r="B56" s="237"/>
      <c r="C56" s="9" t="s">
        <v>309</v>
      </c>
      <c r="D56" s="9" t="s">
        <v>317</v>
      </c>
      <c r="E56" s="17" t="s">
        <v>323</v>
      </c>
      <c r="F56" s="9" t="s">
        <v>327</v>
      </c>
      <c r="G56" s="17" t="s">
        <v>376</v>
      </c>
      <c r="H56" s="9" t="s">
        <v>320</v>
      </c>
      <c r="I56" s="9" t="s">
        <v>315</v>
      </c>
      <c r="J56" s="17" t="s">
        <v>428</v>
      </c>
    </row>
    <row r="57" spans="1:10" ht="18.75" customHeight="1">
      <c r="A57" s="194" t="s">
        <v>257</v>
      </c>
      <c r="B57" s="237"/>
      <c r="C57" s="9" t="s">
        <v>309</v>
      </c>
      <c r="D57" s="9" t="s">
        <v>317</v>
      </c>
      <c r="E57" s="17" t="s">
        <v>410</v>
      </c>
      <c r="F57" s="9" t="s">
        <v>347</v>
      </c>
      <c r="G57" s="17" t="s">
        <v>411</v>
      </c>
      <c r="H57" s="9" t="s">
        <v>344</v>
      </c>
      <c r="I57" s="9" t="s">
        <v>315</v>
      </c>
      <c r="J57" s="17" t="s">
        <v>429</v>
      </c>
    </row>
    <row r="58" spans="1:10" ht="18.75" customHeight="1">
      <c r="A58" s="194" t="s">
        <v>257</v>
      </c>
      <c r="B58" s="237"/>
      <c r="C58" s="9" t="s">
        <v>309</v>
      </c>
      <c r="D58" s="9" t="s">
        <v>325</v>
      </c>
      <c r="E58" s="17" t="s">
        <v>326</v>
      </c>
      <c r="F58" s="9" t="s">
        <v>312</v>
      </c>
      <c r="G58" s="17" t="s">
        <v>319</v>
      </c>
      <c r="H58" s="9" t="s">
        <v>320</v>
      </c>
      <c r="I58" s="9" t="s">
        <v>315</v>
      </c>
      <c r="J58" s="17" t="s">
        <v>430</v>
      </c>
    </row>
    <row r="59" spans="1:10" ht="18.75" customHeight="1">
      <c r="A59" s="194" t="s">
        <v>257</v>
      </c>
      <c r="B59" s="237"/>
      <c r="C59" s="9" t="s">
        <v>309</v>
      </c>
      <c r="D59" s="9" t="s">
        <v>351</v>
      </c>
      <c r="E59" s="17" t="s">
        <v>352</v>
      </c>
      <c r="F59" s="9" t="s">
        <v>347</v>
      </c>
      <c r="G59" s="17" t="s">
        <v>431</v>
      </c>
      <c r="H59" s="9" t="s">
        <v>354</v>
      </c>
      <c r="I59" s="9" t="s">
        <v>315</v>
      </c>
      <c r="J59" s="17" t="s">
        <v>432</v>
      </c>
    </row>
    <row r="60" spans="1:10" ht="18.75" customHeight="1">
      <c r="A60" s="194" t="s">
        <v>257</v>
      </c>
      <c r="B60" s="237"/>
      <c r="C60" s="9" t="s">
        <v>330</v>
      </c>
      <c r="D60" s="9" t="s">
        <v>331</v>
      </c>
      <c r="E60" s="17" t="s">
        <v>332</v>
      </c>
      <c r="F60" s="9" t="s">
        <v>327</v>
      </c>
      <c r="G60" s="17" t="s">
        <v>357</v>
      </c>
      <c r="H60" s="9" t="s">
        <v>320</v>
      </c>
      <c r="I60" s="9" t="s">
        <v>315</v>
      </c>
      <c r="J60" s="17" t="s">
        <v>433</v>
      </c>
    </row>
    <row r="61" spans="1:10" ht="18.75" customHeight="1">
      <c r="A61" s="194" t="s">
        <v>257</v>
      </c>
      <c r="B61" s="237"/>
      <c r="C61" s="9" t="s">
        <v>330</v>
      </c>
      <c r="D61" s="9" t="s">
        <v>417</v>
      </c>
      <c r="E61" s="17" t="s">
        <v>434</v>
      </c>
      <c r="F61" s="9" t="s">
        <v>347</v>
      </c>
      <c r="G61" s="17" t="s">
        <v>166</v>
      </c>
      <c r="H61" s="9" t="s">
        <v>387</v>
      </c>
      <c r="I61" s="9" t="s">
        <v>315</v>
      </c>
      <c r="J61" s="17" t="s">
        <v>435</v>
      </c>
    </row>
    <row r="62" spans="1:10" ht="18.75" customHeight="1">
      <c r="A62" s="194" t="s">
        <v>257</v>
      </c>
      <c r="B62" s="238"/>
      <c r="C62" s="9" t="s">
        <v>335</v>
      </c>
      <c r="D62" s="9" t="s">
        <v>336</v>
      </c>
      <c r="E62" s="17" t="s">
        <v>420</v>
      </c>
      <c r="F62" s="9" t="s">
        <v>327</v>
      </c>
      <c r="G62" s="17" t="s">
        <v>357</v>
      </c>
      <c r="H62" s="9" t="s">
        <v>320</v>
      </c>
      <c r="I62" s="9" t="s">
        <v>321</v>
      </c>
      <c r="J62" s="17" t="s">
        <v>436</v>
      </c>
    </row>
    <row r="63" spans="1:10" ht="18.75" customHeight="1">
      <c r="A63" s="194" t="s">
        <v>291</v>
      </c>
      <c r="B63" s="236" t="s">
        <v>437</v>
      </c>
      <c r="C63" s="9" t="s">
        <v>309</v>
      </c>
      <c r="D63" s="9" t="s">
        <v>310</v>
      </c>
      <c r="E63" s="17" t="s">
        <v>438</v>
      </c>
      <c r="F63" s="9" t="s">
        <v>327</v>
      </c>
      <c r="G63" s="17" t="s">
        <v>439</v>
      </c>
      <c r="H63" s="9" t="s">
        <v>314</v>
      </c>
      <c r="I63" s="9" t="s">
        <v>315</v>
      </c>
      <c r="J63" s="17" t="s">
        <v>440</v>
      </c>
    </row>
    <row r="64" spans="1:10" ht="18.75" customHeight="1">
      <c r="A64" s="194" t="s">
        <v>291</v>
      </c>
      <c r="B64" s="237"/>
      <c r="C64" s="9" t="s">
        <v>309</v>
      </c>
      <c r="D64" s="9" t="s">
        <v>317</v>
      </c>
      <c r="E64" s="17" t="s">
        <v>441</v>
      </c>
      <c r="F64" s="9" t="s">
        <v>312</v>
      </c>
      <c r="G64" s="17" t="s">
        <v>319</v>
      </c>
      <c r="H64" s="9" t="s">
        <v>320</v>
      </c>
      <c r="I64" s="9" t="s">
        <v>315</v>
      </c>
      <c r="J64" s="17" t="s">
        <v>442</v>
      </c>
    </row>
    <row r="65" spans="1:10" ht="18.75" customHeight="1">
      <c r="A65" s="194" t="s">
        <v>291</v>
      </c>
      <c r="B65" s="237"/>
      <c r="C65" s="9" t="s">
        <v>309</v>
      </c>
      <c r="D65" s="9" t="s">
        <v>351</v>
      </c>
      <c r="E65" s="17" t="s">
        <v>352</v>
      </c>
      <c r="F65" s="9" t="s">
        <v>327</v>
      </c>
      <c r="G65" s="17" t="s">
        <v>443</v>
      </c>
      <c r="H65" s="9" t="s">
        <v>354</v>
      </c>
      <c r="I65" s="9" t="s">
        <v>315</v>
      </c>
      <c r="J65" s="17" t="s">
        <v>444</v>
      </c>
    </row>
    <row r="66" spans="1:10" ht="18.75" customHeight="1">
      <c r="A66" s="194" t="s">
        <v>291</v>
      </c>
      <c r="B66" s="237"/>
      <c r="C66" s="9" t="s">
        <v>330</v>
      </c>
      <c r="D66" s="9" t="s">
        <v>331</v>
      </c>
      <c r="E66" s="17" t="s">
        <v>445</v>
      </c>
      <c r="F66" s="9" t="s">
        <v>312</v>
      </c>
      <c r="G66" s="17" t="s">
        <v>368</v>
      </c>
      <c r="H66" s="9" t="s">
        <v>320</v>
      </c>
      <c r="I66" s="9" t="s">
        <v>315</v>
      </c>
      <c r="J66" s="17" t="s">
        <v>446</v>
      </c>
    </row>
    <row r="67" spans="1:10" ht="18.75" customHeight="1">
      <c r="A67" s="194" t="s">
        <v>291</v>
      </c>
      <c r="B67" s="238"/>
      <c r="C67" s="9" t="s">
        <v>335</v>
      </c>
      <c r="D67" s="9" t="s">
        <v>336</v>
      </c>
      <c r="E67" s="17" t="s">
        <v>447</v>
      </c>
      <c r="F67" s="9" t="s">
        <v>327</v>
      </c>
      <c r="G67" s="17" t="s">
        <v>357</v>
      </c>
      <c r="H67" s="9" t="s">
        <v>320</v>
      </c>
      <c r="I67" s="9" t="s">
        <v>315</v>
      </c>
      <c r="J67" s="17" t="s">
        <v>448</v>
      </c>
    </row>
    <row r="68" spans="1:10" ht="18.75" customHeight="1">
      <c r="A68" s="194" t="s">
        <v>273</v>
      </c>
      <c r="B68" s="236" t="s">
        <v>449</v>
      </c>
      <c r="C68" s="9" t="s">
        <v>309</v>
      </c>
      <c r="D68" s="9" t="s">
        <v>310</v>
      </c>
      <c r="E68" s="17" t="s">
        <v>450</v>
      </c>
      <c r="F68" s="9" t="s">
        <v>312</v>
      </c>
      <c r="G68" s="17" t="s">
        <v>451</v>
      </c>
      <c r="H68" s="9" t="s">
        <v>314</v>
      </c>
      <c r="I68" s="9" t="s">
        <v>315</v>
      </c>
      <c r="J68" s="17" t="s">
        <v>452</v>
      </c>
    </row>
    <row r="69" spans="1:10" ht="18.75" customHeight="1">
      <c r="A69" s="194" t="s">
        <v>273</v>
      </c>
      <c r="B69" s="237"/>
      <c r="C69" s="9" t="s">
        <v>309</v>
      </c>
      <c r="D69" s="9" t="s">
        <v>310</v>
      </c>
      <c r="E69" s="17" t="s">
        <v>453</v>
      </c>
      <c r="F69" s="9" t="s">
        <v>312</v>
      </c>
      <c r="G69" s="17" t="s">
        <v>454</v>
      </c>
      <c r="H69" s="9" t="s">
        <v>314</v>
      </c>
      <c r="I69" s="9" t="s">
        <v>315</v>
      </c>
      <c r="J69" s="17" t="s">
        <v>455</v>
      </c>
    </row>
    <row r="70" spans="1:10" ht="18.75" customHeight="1">
      <c r="A70" s="194" t="s">
        <v>273</v>
      </c>
      <c r="B70" s="237"/>
      <c r="C70" s="9" t="s">
        <v>309</v>
      </c>
      <c r="D70" s="9" t="s">
        <v>310</v>
      </c>
      <c r="E70" s="17" t="s">
        <v>93</v>
      </c>
      <c r="F70" s="9" t="s">
        <v>312</v>
      </c>
      <c r="G70" s="17" t="s">
        <v>456</v>
      </c>
      <c r="H70" s="9" t="s">
        <v>314</v>
      </c>
      <c r="I70" s="9" t="s">
        <v>315</v>
      </c>
      <c r="J70" s="17" t="s">
        <v>457</v>
      </c>
    </row>
    <row r="71" spans="1:10" ht="18.75" customHeight="1">
      <c r="A71" s="194" t="s">
        <v>273</v>
      </c>
      <c r="B71" s="237"/>
      <c r="C71" s="9" t="s">
        <v>309</v>
      </c>
      <c r="D71" s="9" t="s">
        <v>351</v>
      </c>
      <c r="E71" s="17" t="s">
        <v>352</v>
      </c>
      <c r="F71" s="9" t="s">
        <v>347</v>
      </c>
      <c r="G71" s="17" t="s">
        <v>458</v>
      </c>
      <c r="H71" s="9" t="s">
        <v>387</v>
      </c>
      <c r="I71" s="9" t="s">
        <v>315</v>
      </c>
      <c r="J71" s="17" t="s">
        <v>459</v>
      </c>
    </row>
    <row r="72" spans="1:10" ht="18.75" customHeight="1">
      <c r="A72" s="194" t="s">
        <v>273</v>
      </c>
      <c r="B72" s="237"/>
      <c r="C72" s="9" t="s">
        <v>330</v>
      </c>
      <c r="D72" s="9" t="s">
        <v>331</v>
      </c>
      <c r="E72" s="17" t="s">
        <v>460</v>
      </c>
      <c r="F72" s="9" t="s">
        <v>327</v>
      </c>
      <c r="G72" s="17" t="s">
        <v>333</v>
      </c>
      <c r="H72" s="9" t="s">
        <v>320</v>
      </c>
      <c r="I72" s="9" t="s">
        <v>321</v>
      </c>
      <c r="J72" s="17" t="s">
        <v>461</v>
      </c>
    </row>
    <row r="73" spans="1:10" ht="18.75" customHeight="1">
      <c r="A73" s="194" t="s">
        <v>273</v>
      </c>
      <c r="B73" s="237"/>
      <c r="C73" s="9" t="s">
        <v>330</v>
      </c>
      <c r="D73" s="9" t="s">
        <v>331</v>
      </c>
      <c r="E73" s="17" t="s">
        <v>462</v>
      </c>
      <c r="F73" s="9" t="s">
        <v>327</v>
      </c>
      <c r="G73" s="17" t="s">
        <v>463</v>
      </c>
      <c r="H73" s="9" t="s">
        <v>320</v>
      </c>
      <c r="I73" s="9" t="s">
        <v>315</v>
      </c>
      <c r="J73" s="17" t="s">
        <v>461</v>
      </c>
    </row>
    <row r="74" spans="1:10" ht="18.75" customHeight="1">
      <c r="A74" s="194" t="s">
        <v>273</v>
      </c>
      <c r="B74" s="238"/>
      <c r="C74" s="9" t="s">
        <v>335</v>
      </c>
      <c r="D74" s="9" t="s">
        <v>336</v>
      </c>
      <c r="E74" s="17" t="s">
        <v>464</v>
      </c>
      <c r="F74" s="9" t="s">
        <v>327</v>
      </c>
      <c r="G74" s="17" t="s">
        <v>465</v>
      </c>
      <c r="H74" s="9" t="s">
        <v>320</v>
      </c>
      <c r="I74" s="9" t="s">
        <v>321</v>
      </c>
      <c r="J74" s="17" t="s">
        <v>466</v>
      </c>
    </row>
    <row r="75" spans="1:10" ht="18.75" customHeight="1">
      <c r="A75" s="194" t="s">
        <v>293</v>
      </c>
      <c r="B75" s="236" t="s">
        <v>467</v>
      </c>
      <c r="C75" s="9" t="s">
        <v>309</v>
      </c>
      <c r="D75" s="9" t="s">
        <v>310</v>
      </c>
      <c r="E75" s="17" t="s">
        <v>468</v>
      </c>
      <c r="F75" s="9" t="s">
        <v>312</v>
      </c>
      <c r="G75" s="17" t="s">
        <v>439</v>
      </c>
      <c r="H75" s="9" t="s">
        <v>314</v>
      </c>
      <c r="I75" s="9" t="s">
        <v>315</v>
      </c>
      <c r="J75" s="17" t="s">
        <v>469</v>
      </c>
    </row>
    <row r="76" spans="1:10" ht="18.75" customHeight="1">
      <c r="A76" s="194" t="s">
        <v>293</v>
      </c>
      <c r="B76" s="237"/>
      <c r="C76" s="9" t="s">
        <v>309</v>
      </c>
      <c r="D76" s="9" t="s">
        <v>317</v>
      </c>
      <c r="E76" s="17" t="s">
        <v>470</v>
      </c>
      <c r="F76" s="9" t="s">
        <v>312</v>
      </c>
      <c r="G76" s="17" t="s">
        <v>319</v>
      </c>
      <c r="H76" s="9" t="s">
        <v>320</v>
      </c>
      <c r="I76" s="9" t="s">
        <v>315</v>
      </c>
      <c r="J76" s="17" t="s">
        <v>471</v>
      </c>
    </row>
    <row r="77" spans="1:10" ht="18.75" customHeight="1">
      <c r="A77" s="194" t="s">
        <v>293</v>
      </c>
      <c r="B77" s="237"/>
      <c r="C77" s="9" t="s">
        <v>309</v>
      </c>
      <c r="D77" s="9" t="s">
        <v>325</v>
      </c>
      <c r="E77" s="17" t="s">
        <v>472</v>
      </c>
      <c r="F77" s="9" t="s">
        <v>312</v>
      </c>
      <c r="G77" s="17" t="s">
        <v>319</v>
      </c>
      <c r="H77" s="9" t="s">
        <v>320</v>
      </c>
      <c r="I77" s="9" t="s">
        <v>315</v>
      </c>
      <c r="J77" s="17" t="s">
        <v>473</v>
      </c>
    </row>
    <row r="78" spans="1:10" ht="18.75" customHeight="1">
      <c r="A78" s="194" t="s">
        <v>293</v>
      </c>
      <c r="B78" s="237"/>
      <c r="C78" s="9" t="s">
        <v>309</v>
      </c>
      <c r="D78" s="9" t="s">
        <v>351</v>
      </c>
      <c r="E78" s="17" t="s">
        <v>352</v>
      </c>
      <c r="F78" s="9" t="s">
        <v>312</v>
      </c>
      <c r="G78" s="17" t="s">
        <v>474</v>
      </c>
      <c r="H78" s="9" t="s">
        <v>475</v>
      </c>
      <c r="I78" s="9" t="s">
        <v>315</v>
      </c>
      <c r="J78" s="17" t="s">
        <v>476</v>
      </c>
    </row>
    <row r="79" spans="1:10" ht="18.75" customHeight="1">
      <c r="A79" s="194" t="s">
        <v>293</v>
      </c>
      <c r="B79" s="237"/>
      <c r="C79" s="9" t="s">
        <v>330</v>
      </c>
      <c r="D79" s="9" t="s">
        <v>331</v>
      </c>
      <c r="E79" s="17" t="s">
        <v>477</v>
      </c>
      <c r="F79" s="9" t="s">
        <v>327</v>
      </c>
      <c r="G79" s="17" t="s">
        <v>357</v>
      </c>
      <c r="H79" s="9" t="s">
        <v>320</v>
      </c>
      <c r="I79" s="9" t="s">
        <v>315</v>
      </c>
      <c r="J79" s="17" t="s">
        <v>478</v>
      </c>
    </row>
    <row r="80" spans="1:10" ht="18.75" customHeight="1">
      <c r="A80" s="194" t="s">
        <v>293</v>
      </c>
      <c r="B80" s="238"/>
      <c r="C80" s="9" t="s">
        <v>335</v>
      </c>
      <c r="D80" s="9" t="s">
        <v>336</v>
      </c>
      <c r="E80" s="17" t="s">
        <v>479</v>
      </c>
      <c r="F80" s="9" t="s">
        <v>327</v>
      </c>
      <c r="G80" s="17" t="s">
        <v>357</v>
      </c>
      <c r="H80" s="9" t="s">
        <v>320</v>
      </c>
      <c r="I80" s="9" t="s">
        <v>321</v>
      </c>
      <c r="J80" s="17" t="s">
        <v>448</v>
      </c>
    </row>
    <row r="81" spans="1:10" ht="18.75" customHeight="1">
      <c r="A81" s="194" t="s">
        <v>267</v>
      </c>
      <c r="B81" s="236" t="s">
        <v>480</v>
      </c>
      <c r="C81" s="9" t="s">
        <v>309</v>
      </c>
      <c r="D81" s="9" t="s">
        <v>310</v>
      </c>
      <c r="E81" s="17" t="s">
        <v>481</v>
      </c>
      <c r="F81" s="9" t="s">
        <v>312</v>
      </c>
      <c r="G81" s="17" t="s">
        <v>482</v>
      </c>
      <c r="H81" s="9" t="s">
        <v>314</v>
      </c>
      <c r="I81" s="9" t="s">
        <v>315</v>
      </c>
      <c r="J81" s="17" t="s">
        <v>452</v>
      </c>
    </row>
    <row r="82" spans="1:10" ht="18.75" customHeight="1">
      <c r="A82" s="194" t="s">
        <v>267</v>
      </c>
      <c r="B82" s="237"/>
      <c r="C82" s="9" t="s">
        <v>309</v>
      </c>
      <c r="D82" s="9" t="s">
        <v>325</v>
      </c>
      <c r="E82" s="17" t="s">
        <v>392</v>
      </c>
      <c r="F82" s="9" t="s">
        <v>327</v>
      </c>
      <c r="G82" s="17" t="s">
        <v>333</v>
      </c>
      <c r="H82" s="9" t="s">
        <v>320</v>
      </c>
      <c r="I82" s="9" t="s">
        <v>315</v>
      </c>
      <c r="J82" s="17" t="s">
        <v>483</v>
      </c>
    </row>
    <row r="83" spans="1:10" ht="18.75" customHeight="1">
      <c r="A83" s="194" t="s">
        <v>267</v>
      </c>
      <c r="B83" s="237"/>
      <c r="C83" s="9" t="s">
        <v>309</v>
      </c>
      <c r="D83" s="9" t="s">
        <v>351</v>
      </c>
      <c r="E83" s="17" t="s">
        <v>352</v>
      </c>
      <c r="F83" s="9" t="s">
        <v>347</v>
      </c>
      <c r="G83" s="17" t="s">
        <v>484</v>
      </c>
      <c r="H83" s="9" t="s">
        <v>387</v>
      </c>
      <c r="I83" s="9" t="s">
        <v>315</v>
      </c>
      <c r="J83" s="17" t="s">
        <v>485</v>
      </c>
    </row>
    <row r="84" spans="1:10" ht="18.75" customHeight="1">
      <c r="A84" s="194" t="s">
        <v>267</v>
      </c>
      <c r="B84" s="237"/>
      <c r="C84" s="9" t="s">
        <v>330</v>
      </c>
      <c r="D84" s="9" t="s">
        <v>331</v>
      </c>
      <c r="E84" s="17" t="s">
        <v>486</v>
      </c>
      <c r="F84" s="9" t="s">
        <v>327</v>
      </c>
      <c r="G84" s="17" t="s">
        <v>465</v>
      </c>
      <c r="H84" s="9" t="s">
        <v>320</v>
      </c>
      <c r="I84" s="9" t="s">
        <v>321</v>
      </c>
      <c r="J84" s="17" t="s">
        <v>461</v>
      </c>
    </row>
    <row r="85" spans="1:10" ht="18.75" customHeight="1">
      <c r="A85" s="194" t="s">
        <v>267</v>
      </c>
      <c r="B85" s="238"/>
      <c r="C85" s="9" t="s">
        <v>335</v>
      </c>
      <c r="D85" s="9" t="s">
        <v>336</v>
      </c>
      <c r="E85" s="17" t="s">
        <v>487</v>
      </c>
      <c r="F85" s="9" t="s">
        <v>327</v>
      </c>
      <c r="G85" s="17" t="s">
        <v>465</v>
      </c>
      <c r="H85" s="9" t="s">
        <v>320</v>
      </c>
      <c r="I85" s="9" t="s">
        <v>321</v>
      </c>
      <c r="J85" s="17" t="s">
        <v>461</v>
      </c>
    </row>
  </sheetData>
  <mergeCells count="26">
    <mergeCell ref="A63:A67"/>
    <mergeCell ref="A68:A74"/>
    <mergeCell ref="A75:A80"/>
    <mergeCell ref="A81:A85"/>
    <mergeCell ref="B7:B12"/>
    <mergeCell ref="B13:B19"/>
    <mergeCell ref="B20:B27"/>
    <mergeCell ref="B28:B33"/>
    <mergeCell ref="B34:B38"/>
    <mergeCell ref="B39:B42"/>
    <mergeCell ref="B43:B52"/>
    <mergeCell ref="B53:B62"/>
    <mergeCell ref="B63:B67"/>
    <mergeCell ref="B68:B74"/>
    <mergeCell ref="B75:B80"/>
    <mergeCell ref="B81:B85"/>
    <mergeCell ref="A28:A33"/>
    <mergeCell ref="A34:A38"/>
    <mergeCell ref="A39:A42"/>
    <mergeCell ref="A43:A52"/>
    <mergeCell ref="A53:A62"/>
    <mergeCell ref="A2:J2"/>
    <mergeCell ref="A3:H3"/>
    <mergeCell ref="A7:A12"/>
    <mergeCell ref="A13:A19"/>
    <mergeCell ref="A20:A27"/>
  </mergeCells>
  <phoneticPr fontId="31" type="noConversion"/>
  <printOptions horizontalCentered="1"/>
  <pageMargins left="1" right="1" top="0.75" bottom="0.75"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5</vt:i4>
      </vt:variant>
    </vt:vector>
  </HeadingPairs>
  <TitlesOfParts>
    <vt:vector size="22"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lpstr>“三公”经费支出预算表03!Print_Titles</vt:lpstr>
      <vt:lpstr>'部门财政拨款收支预算总表02-1'!Print_Titles</vt:lpstr>
      <vt:lpstr>部门政府性基金预算支出预算表06!Print_Titles</vt:lpstr>
      <vt:lpstr>新增资产配置表10!Print_Titles</vt:lpstr>
      <vt:lpstr>'一般公共预算支出预算表02-2'!Print_Titles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2025-03-13T00:38:00Z</dcterms:created>
  <dcterms:modified xsi:type="dcterms:W3CDTF">2025-03-17T02:28:50Z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5250F4EB840B4E11AF266E1389393955_12</vt:lpwstr>
  </property>
  <property fmtid="{D5CDD505-2E9C-101B-9397-08002B2CF9AE}" pid="3" name="KSOProductBuildVer">
    <vt:lpwstr>2052-12.1.0.20305</vt:lpwstr>
  </property>
</Properties>
</file>