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45" activeTab="2"/>
  </bookViews>
  <sheets>
    <sheet name="附件1" sheetId="1" r:id="rId1"/>
    <sheet name="附件2" sheetId="2" r:id="rId2"/>
    <sheet name="附件3" sheetId="3" r:id="rId3"/>
    <sheet name="附件4" sheetId="4" r:id="rId4"/>
  </sheets>
  <definedNames>
    <definedName name="_xlnm.Print_Titles" localSheetId="1">'附件2'!$2:$5</definedName>
    <definedName name="_xlnm._FilterDatabase" localSheetId="2" hidden="1">'附件3'!$A$6:$U$105</definedName>
  </definedNames>
  <calcPr fullCalcOnLoad="1"/>
</workbook>
</file>

<file path=xl/sharedStrings.xml><?xml version="1.0" encoding="utf-8"?>
<sst xmlns="http://schemas.openxmlformats.org/spreadsheetml/2006/main" count="829" uniqueCount="439">
  <si>
    <t>附表1</t>
  </si>
  <si>
    <r>
      <t xml:space="preserve">永德 </t>
    </r>
    <r>
      <rPr>
        <b/>
        <sz val="20"/>
        <rFont val="方正小标宋简体"/>
        <family val="0"/>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</si>
  <si>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</si>
  <si>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</si>
  <si>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</si>
  <si>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</si>
  <si>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</si>
  <si>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</si>
  <si>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</si>
  <si>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</si>
  <si>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</si>
  <si>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</si>
  <si>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</si>
  <si>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</si>
  <si>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</si>
  <si>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</si>
  <si>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</si>
  <si>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</si>
  <si>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</si>
  <si>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</si>
  <si>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</si>
  <si>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</si>
  <si>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</si>
  <si>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</si>
  <si>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</si>
  <si>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永德县</t>
    </r>
    <r>
      <rPr>
        <b/>
        <sz val="20"/>
        <color indexed="8"/>
        <rFont val="方正小标宋简体"/>
        <family val="0"/>
      </rPr>
      <t>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</si>
  <si>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</si>
  <si>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</si>
  <si>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</si>
  <si>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</si>
  <si>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</si>
  <si>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</si>
  <si>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</si>
  <si>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</si>
  <si>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</si>
  <si>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</si>
  <si>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</si>
  <si>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</si>
  <si>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</si>
  <si>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</si>
  <si>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</si>
  <si>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</si>
  <si>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</si>
  <si>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</si>
  <si>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</si>
  <si>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</si>
  <si>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</si>
  <si>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</si>
  <si>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</si>
  <si>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</si>
  <si>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</si>
  <si>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</si>
  <si>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</si>
  <si>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</si>
  <si>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</si>
  <si>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</si>
  <si>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</si>
  <si>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</si>
  <si>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</si>
  <si>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</si>
  <si>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</si>
  <si>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</si>
  <si>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</si>
  <si>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</si>
  <si>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</si>
  <si>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</si>
  <si>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</si>
  <si>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</si>
  <si>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</si>
  <si>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</si>
  <si>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</si>
  <si>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附表3</t>
  </si>
  <si>
    <r>
      <t>永德</t>
    </r>
    <r>
      <rPr>
        <b/>
        <sz val="20"/>
        <color indexed="8"/>
        <rFont val="方正小标宋简体"/>
        <family val="0"/>
      </rPr>
      <t>县统筹整合财政涉农资金项目表</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</si>
  <si>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</si>
  <si>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</si>
  <si>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</si>
  <si>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</si>
  <si>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</si>
  <si>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</si>
  <si>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</si>
  <si>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</si>
  <si>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</si>
  <si>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</si>
  <si>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</si>
  <si>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</si>
  <si>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</si>
  <si>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</si>
  <si>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</si>
  <si>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</si>
  <si>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</si>
  <si>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</si>
  <si>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</si>
  <si>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</si>
  <si>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</si>
  <si>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</si>
  <si>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</si>
  <si>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</si>
  <si>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</si>
  <si>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</si>
  <si>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产业类项目45个，安排资金13046.28万元，占52.55%</t>
  </si>
  <si>
    <t>农业生产</t>
  </si>
  <si>
    <t>永德县亚练乡文化村2022年中央财政预算内以工代赈项目</t>
  </si>
  <si>
    <t>是</t>
  </si>
  <si>
    <t>产业发展</t>
  </si>
  <si>
    <t>亚练乡文化村刘家垭口</t>
  </si>
  <si>
    <t>中低产田地改造300亩，主要配套新建机耕路3.3公里，沟渠建设3.1公里，硬板路5.7公里，设计路基4.5米，有效路面宽3.5米。</t>
  </si>
  <si>
    <t xml:space="preserve">新增灌溉面积800亩，年增粮食4万公斤，受益3439人；项目区群众通过参与项目建设可获得劳务报酬75万元。  </t>
  </si>
  <si>
    <t>亚练乡</t>
  </si>
  <si>
    <t>县发改局</t>
  </si>
  <si>
    <t>永德县亚练乡2022年文化村易地扶贫搬迁安置区大棚蔬菜种植项目</t>
  </si>
  <si>
    <t>打造新型科技农业示范点，建设大棚蔬菜种植基地9亩，采取分层种植的方式，有效利用空间种植大棚蔬菜。</t>
  </si>
  <si>
    <t>建设蔬菜种植大棚（含设备）9亩，储存室1间60平方米，营养液调配池3个，道路及地坪硬化150平方米，分层种植蔬菜面积达22亩以上。</t>
  </si>
  <si>
    <t>永德县小勐统镇2022年鸭塘村菖蒲场易地扶贫搬迁安置区产业基础设施建设项目</t>
  </si>
  <si>
    <t>小勐统镇鸭塘村菖蒲场</t>
  </si>
  <si>
    <t>修建产业发展砂石道路6公里（含侧沟），设计路基3.5m，有效路面宽3m；人畜饮水及灌溉管道架设5公里（5公分钢管）；灌溉蓄水池4个，每个50立方米。通过项目建设，可有效解决群众产业发展道路“出行难”问题，壮大搬迁点产业发展，同时可吸纳搬迁点群众就近务工，带动低收入人口增加务工收入。</t>
  </si>
  <si>
    <t>修建产业发展砂石道路6公里（含侧沟），设计路基3.5m，有效路面宽3m；人畜饮水及灌溉管道架设5公里（5公分钢管）；灌溉蓄水池4个，每个50立方米。</t>
  </si>
  <si>
    <t>小勐统镇</t>
  </si>
  <si>
    <t>永德县2022年烤烟产业发展项目</t>
  </si>
  <si>
    <t>德党镇等8个种烟乡镇</t>
  </si>
  <si>
    <t>项目概算总投资1160万元，其中：一是8个种烟乡镇烤房、烟水、烟路施建设维护投资200万元；二是烟草行业补助项目县级配套工程投资297万元，新建烤房30座、炉体改造481座，采购外置燃烧机30台；三是县级核心烟区烟水烟路工程建设投资243万元，砂石路9公里，改扩建15公里，烟水管网6公里，旧池塘改建1座等；四是滚动发展项目投入410万元，燃料供应7000吨、核心烟区土地流转5400亩。</t>
  </si>
  <si>
    <t>发展烤烟种植4.2万亩，生产交售烟叶10万担，实现烟农收入1.5亿元，带动1516户4716人低收入群体稳定增收</t>
  </si>
  <si>
    <t>县产业中心</t>
  </si>
  <si>
    <t>县农业农村局</t>
  </si>
  <si>
    <t>永德县2022年绿色茶园认证项目</t>
  </si>
  <si>
    <t>勐板乡等10个茶叶主产区</t>
  </si>
  <si>
    <t>本项目计划委托第三方资质机构开展全县茶园绿色有机茶园认证服务，概算总投资100万元，认证17万亩以上，服务事项包括：土壤检测、原料检测、绿色食品检测等；认证资料编制、发布、外联咨询等；技术培训、实验基地建设等。</t>
  </si>
  <si>
    <t>茶叶每公斤单价提升1元以上，茶叶农业产量2.2万吨以，综合产值27亿元以上。</t>
  </si>
  <si>
    <t>永德县2022年蔗糖产业发展项目</t>
  </si>
  <si>
    <t>亚练乡文化村等62个行政村</t>
  </si>
  <si>
    <t>项目总投资560万元，其中：土地平整6400亩，亩均投资770元共计512万元，田间机道路建设4.8公里，每公里投资10万元共计48万元。</t>
  </si>
  <si>
    <t>通过项目的实施，确保项目区土地平整坡改梯面积6000亩以上，推进甘蔗种植面积达6000亩以上，项目区甘蔗农业产量30000吨以上，蔗农收入1260万元以上，工业产值2200万元以上，财政收入65万元以上。</t>
  </si>
  <si>
    <t>永德县2022年勐底农场有限责任公司红旗山农产品交易中心及产业道路建设项目</t>
  </si>
  <si>
    <t>基础设施建设</t>
  </si>
  <si>
    <t>红旗山社区</t>
  </si>
  <si>
    <t>新建农产品交易综合服务用房330平方米；新建彩钢瓦大棚250平方米；场地硬化633平方米；配以相应的挡墙等设施；产业道路硬化1公里</t>
  </si>
  <si>
    <t>2022年10月</t>
  </si>
  <si>
    <t>生产道路硬化里程≥1公里；新建农产品交易综合服务用房面积≥330平方米；新建彩钢瓦大棚面积≥250平方米；场地硬化面积≥633平方米</t>
  </si>
  <si>
    <t>农场管委会</t>
  </si>
  <si>
    <t>永德县2022年脱贫人口小额信贷贴息项目</t>
  </si>
  <si>
    <t>全县10个乡镇</t>
  </si>
  <si>
    <t>切实满足脱贫人口小额信贷需求，支持脱贫人口发展生产稳定脱贫；计划新增贷款396户1880万元；政府给予全额贴息。</t>
  </si>
  <si>
    <t>基准利率贴息</t>
  </si>
  <si>
    <t>切实满足脱贫人口小额信贷需求，支持脱贫人口发展生产稳定脱贫，新增贷款396户1880万元，给予全额贴息。</t>
  </si>
  <si>
    <t>县乡村振兴局</t>
  </si>
  <si>
    <t>永德县永康镇2022年临沧坚果提质增效林下魔芋种植项目</t>
  </si>
  <si>
    <t>崇岗乡大红山</t>
  </si>
  <si>
    <t>在崇岗乡大红山生态文化产业园建设临沧坚果林下珠芽魔芋种植示范基地441亩，亩投资4691元。</t>
  </si>
  <si>
    <t>注资合作社按照保底产量、保底收购价，每年能够获得村级集体经济经营。性收入8.82万元</t>
  </si>
  <si>
    <t>永康镇</t>
  </si>
  <si>
    <t>县林草局</t>
  </si>
  <si>
    <t>永德县亚练乡2022年临沧坚果提质增效林下魔芋种植项目</t>
  </si>
  <si>
    <t>在崇岗乡大红山生态文化产业园建设临沧坚果林下珠芽魔芋种植示范基地294亩，亩投资4691元。</t>
  </si>
  <si>
    <t>注资合作社按照保底产量、保底收购价，每年能够获得村级集体经济经营性收入5.88万元，</t>
  </si>
  <si>
    <t>永德县大山乡2022年临沧坚果提质增效林下魔芋种植项目</t>
  </si>
  <si>
    <t>大雪山乡大棕箐</t>
  </si>
  <si>
    <t>在大雪山乡勐旨村帮控山坚果产业园、蚂蝗箐村大棕箐坚果产业园规划种植林下商品魔芋147亩，亩投资4691元。</t>
  </si>
  <si>
    <t>注资合作社按照保底产量、保底收购价，每年能够获得村集体经济投资收益2.94万元。</t>
  </si>
  <si>
    <t>大山乡</t>
  </si>
  <si>
    <t>永德县勐板乡2022年临沧坚果提质增效林下魔芋种植项目</t>
  </si>
  <si>
    <t>大雪山乡帮控山</t>
  </si>
  <si>
    <t>在大雪山乡勐旨村帮控山坚果产业园、蚂蝗箐村大棕箐坚果产业园、规划种植林下商品魔芋294亩，亩投资4691元。</t>
  </si>
  <si>
    <t>注资合作社按照保底产量、保底收购价，每年能够获得村集体经济投资收益5.88万元。</t>
  </si>
  <si>
    <t>勐板乡</t>
  </si>
  <si>
    <t>永德县崇岗乡2022年临沧坚果提质增效林下魔芋种植项目</t>
  </si>
  <si>
    <t>在崇岗乡大红山生态文化产业园，共同建设临沧坚果林下魔芋种植示范基地523.32 亩，亩投资4691元。</t>
  </si>
  <si>
    <t>注资合作社按照保底产量、保底收购价，每年能够获得村级集体经济经营性收入10.4664万元。同时能带动项目区周边农户增加务工收入。。</t>
  </si>
  <si>
    <t>崇岗乡</t>
  </si>
  <si>
    <t>永德县大雪山乡2022年临沧坚果提质增效林下魔芋种植项目</t>
  </si>
  <si>
    <t>注资合作社按照保底产量、保底收购价，每年能够获得村集体经济投资收益2.94万元。同时能带动项目区周边农户增加务工收入。</t>
  </si>
  <si>
    <t>大雪山乡</t>
  </si>
  <si>
    <t>永德县小勐统镇2022年甘蔗产业配套设施建设项目</t>
  </si>
  <si>
    <t>小勐统镇麻栗树村、班老村</t>
  </si>
  <si>
    <t>硬化基地产业发展道路15.5千米，道路硬化宽度为4.5米，路面厚度为15厘米，分为：砂石层、水稳层、混凝土层，混凝土设计强度为C15。</t>
  </si>
  <si>
    <t>硬化产业道路15.5千米，提升项目区农业基础设施，带动255户777人脱贫不稳定户等低收入群体发展甘蔗种植增收</t>
  </si>
  <si>
    <t>县交通运输局</t>
  </si>
  <si>
    <t>永德县大雪山乡2022年林下红托竹荪种植示范项目</t>
  </si>
  <si>
    <r>
      <t>建设50m</t>
    </r>
    <r>
      <rPr>
        <sz val="10"/>
        <color indexed="8"/>
        <rFont val="宋体"/>
        <family val="0"/>
      </rPr>
      <t>³</t>
    </r>
    <r>
      <rPr>
        <sz val="10"/>
        <color indexed="8"/>
        <rFont val="方正仿宋_GBK"/>
        <family val="4"/>
      </rPr>
      <t>冷库冷库1个,厚度13-15cm,混凝土地面硬化、彩钢瓦棚48㎡；建设1.5m高无锈钢网围栏1000m；整理宽度1.5m台地30亩；建设3.90％以上遮阳度的遮掩网30亩；发展红托竹荪种植30亩。</t>
    </r>
  </si>
  <si>
    <t>打造红托竹荪种植科研示范基地30亩。培训技术人才，有效带动农户增收，建立现代农业产业示范园区，实现农业产业结构优化调整。</t>
  </si>
  <si>
    <t>永德县崇岗乡2022年林下羊肚菌种植示范项目</t>
  </si>
  <si>
    <t>打造羊肚菌种植示范基地40亩，建设基地围栏、灌溉设施、避光设备、车行道路、土地翻新和消毒处理、冷链设备40平方米等，以较具特色的食用菌羊肚菌为播种对象，生产优质的食用羊肚菌。</t>
  </si>
  <si>
    <t>打造羊肚菌种植示范基地40亩，建设冷库40㎡、搭建遮阳网50亩、覆盖地膜40亩等，带动项目区农户增收120万元，受益低收入群体24户90人</t>
  </si>
  <si>
    <t>永德县2022年豆蔬产业农田水利灌溉修复工程项目</t>
  </si>
  <si>
    <t>修复灌溉沟渠2处、修复灾毁农田项目区辐射面积2000亩，项目区耕地质量得到明显改善，粮食综合生产能力、水资源利用率、农业生态环境及农业生产技术水平得到明显提升。</t>
  </si>
  <si>
    <t>辐射面积1000亩以上，通过提升项目区水利灌溉等农业基础设施条件，发展豆蔬种植产业，带动52户215人农村低收入群体稳定增收</t>
  </si>
  <si>
    <t>永德县勐板乡2022年户丫村辣子寨冷库建设项目</t>
  </si>
  <si>
    <t>勐板乡户丫村荒田坝</t>
  </si>
  <si>
    <t>建设保鲜冷库1个600平方米，架设10KV输电线路及安装250KVA变压器1台，建设彩钢大棚2100平方米（蔬菜分拣房和交易场地）；购置100吨地磅称1台。</t>
  </si>
  <si>
    <r>
      <t>建设600</t>
    </r>
    <r>
      <rPr>
        <sz val="10"/>
        <color indexed="8"/>
        <rFont val="SimSun"/>
        <family val="0"/>
      </rPr>
      <t>㎡</t>
    </r>
    <r>
      <rPr>
        <sz val="10"/>
        <color indexed="8"/>
        <rFont val="方正仿宋_GBK"/>
        <family val="4"/>
      </rPr>
      <t>冷库1个、彩钢大棚2100㎡(蔬菜分拣房和交易场地)，带动项目区农户发展蔬菜种植稳定增收</t>
    </r>
  </si>
  <si>
    <t>2022 年德党镇明朗村农副产品加工仓储项目</t>
  </si>
  <si>
    <t>德党镇明朗村</t>
  </si>
  <si>
    <r>
      <t>建设厂房面积1534.8㎡，场地平整2000㎡，挡墙214m</t>
    </r>
    <r>
      <rPr>
        <sz val="10"/>
        <color indexed="8"/>
        <rFont val="宋体"/>
        <family val="0"/>
      </rPr>
      <t>³</t>
    </r>
    <r>
      <rPr>
        <sz val="10"/>
        <color indexed="8"/>
        <rFont val="方正仿宋_GBK"/>
        <family val="4"/>
      </rPr>
      <t>，生活区122.4㎡，卫生间19.95㎡，砂石铺垫1500㎡，地坪硬化680㎡，配电设施1项；购置风干设备（小）1套，风干设备（大）1套，小型升降机1套。</t>
    </r>
  </si>
  <si>
    <t>实现村集体经济收益15.6万元，每年带动村民养殖2000头猪，加工仓储160吨肉，增加村民收入416万元，可解决村民就近就业约25人，年实现工资性收入60.00万元。</t>
  </si>
  <si>
    <t>德党镇</t>
  </si>
  <si>
    <t>永德县永康镇2022年忙腊村田头市场建设项目</t>
  </si>
  <si>
    <t>永德县永康镇</t>
  </si>
  <si>
    <t>与企业合股建设田头市场1个，总占地面积约20亩</t>
  </si>
  <si>
    <t>合股建设田头市场一个</t>
  </si>
  <si>
    <t>2022年杂交稻旱种及大豆玉米带状复合种植种植项目</t>
  </si>
  <si>
    <t>永德县</t>
  </si>
  <si>
    <t>推广杂交稻旱种面积10000亩，推广大豆玉米带状复合种植示范面积10000亩。</t>
  </si>
  <si>
    <t>全县推广杂交稻旱种面积10000亩，产量达3000吨以上。核心示范区良种覆盖率达100%，平均单产达300公斤/亩以上；现玉米平均单产500Kg以上，大豆平均单产70Kg以上；辐射带动区实现玉米平均单产500Kg以上，大豆平均单产50Kg 以上。</t>
  </si>
  <si>
    <t>农业社会化服务</t>
  </si>
  <si>
    <t>永德县各乡镇</t>
  </si>
  <si>
    <t>水稻作物耕种防收全环节托管服务1000亩，杂交稻旱种耕种防收全环节托管服务10500亩，玉米/大豆双作物套种机耕单环节托管服务10000亩,玉米作物机耕单环节托管服务6250亩.</t>
  </si>
  <si>
    <t>完成水稻作物耕种防收全环节托管服务1000亩，杂交稻旱种耕种防收全环节托管服务10500亩，玉米/大豆双作物套种机耕单环节托管服务10000亩,玉米作物机耕单环节托管服务6250亩.</t>
  </si>
  <si>
    <t>永德县粮食生产体系建设项目</t>
  </si>
  <si>
    <t>推广杂交稻旱种面积10000亩,大豆玉米带状复合种植10000亩，促进农业基础地位的巩固和增强，防止粮食生产的滑坡，保证农民收入的增加，保证社会稳定。</t>
  </si>
  <si>
    <t>建设耕地质量长期监测点4个，农产品质量安全检测样品2500个以上，开展技术培训1250人（次）以上，技术培训对象和服务对象的满意率85%以上，推广杂交稻旱种面积10000亩,大豆玉米带状复合种植10000亩，促进农业基础地位的巩固和增强，防止粮食生产的滑坡，保证农民收入的增加，保证社会稳定。</t>
  </si>
  <si>
    <t>永德县百万吨饲草料加工项目</t>
  </si>
  <si>
    <t>永康镇和小勐统镇</t>
  </si>
  <si>
    <t>一是新建年产20万吨饲草加工厂5个；二是5个加工厂建成后，年产饲草料达100万吨；三是发展满足100万吨饲草料生产的原料种植基地20万亩。</t>
  </si>
  <si>
    <t>项目建成后，能够满足20万头体量肉牛养殖饲草供给，带动饲草种植农户每年每亩土地增收0.1万元，全县饲草种植农户增收总数达2亿元</t>
  </si>
  <si>
    <t>县农业开发有限责任公司</t>
  </si>
  <si>
    <t>永德县地膜回收利用试点</t>
  </si>
  <si>
    <t>推广高强度加厚膜5万亩。</t>
  </si>
  <si>
    <t>推广高强度加厚膜5万亩，全县地膜回收率达80%.</t>
  </si>
  <si>
    <t>畜牧生产</t>
  </si>
  <si>
    <t>永德县勐底农场红旗山社区2022年千头肉牛育肥场建设项目</t>
  </si>
  <si>
    <t>新建一个千头牛育肥场，占地30亩</t>
  </si>
  <si>
    <t>项目建成后，提供800--1200头肉牛育肥场，推进全县10-20万头肉牛育肥养殖目标</t>
  </si>
  <si>
    <t>林业改革发展</t>
  </si>
  <si>
    <t>永德县2022年大雪山乡大棕箐省级临沧坚果产业基地建设项目</t>
  </si>
  <si>
    <t>实施大棕箐蓄水池建设3座、供水管网建设、300亩核心区施肥、安装太阳能诱杀灯10盏、悬挂黄篮板1.5万片，实施飞防10300亩2次。</t>
  </si>
  <si>
    <t>完善10300亩坚果产业基地生产灌溉和病虫害防治，带动脱贫不稳定户等农村低收入群体763户3060人增收。</t>
  </si>
  <si>
    <t>永德县2022年崇岗乡大红山省级临沧坚果产业基地建设项目</t>
  </si>
  <si>
    <t>实施大红山片区坚果品种改良10000株、基地供水管网设施修复、300亩核心区施肥、安装太阳能诱杀灯10盏、悬挂黄篮板1.5万片、实施飞防10300亩2次。</t>
  </si>
  <si>
    <t>完善10300亩坚果产业基地生产灌溉和病虫害防治，改良坚果品种1万株，带动农村低收入群体432户1752人增收。</t>
  </si>
  <si>
    <t>永德县2022年临沧坚果种质资源圃建设项目</t>
  </si>
  <si>
    <t>崇岗乡忙蚌村</t>
  </si>
  <si>
    <t>实施种质资源圃主要交通道路沙石化2.8公里等基础设施；引进临沧坚果种质资源150份。</t>
  </si>
  <si>
    <t>建设沙石道路2.8公里，引进坚果种质资源150份，促进坚果产业发展，带动项目区270户1166人农村低收入群体增收。</t>
  </si>
  <si>
    <t>永德县永康林场2022年国家澳洲坚果良种基地林木良种补助项目</t>
  </si>
  <si>
    <t>永康林场</t>
  </si>
  <si>
    <t>抚育管护415亩（对良种基地现有林分开展抚育管护）；新建澳洲坚果良种基地215亩。</t>
  </si>
  <si>
    <t>完成抚育管护415亩；新建澳洲坚果良种基地215亩。带动项目区73户253人农村低收入群体增收。</t>
  </si>
  <si>
    <t>农村综合改革</t>
  </si>
  <si>
    <t>大雪山乡大岩房村雪山泉饮用水加工项目</t>
  </si>
  <si>
    <t>大雪山乡勐旨村</t>
  </si>
  <si>
    <t>依托源于大雪山国家级自然保护区的优质水源和现有雪山泉水厂良好市场品牌基础上，新建雪山泉饮用水厂1座1000平方米，项目合作方解决土地、设备问题。</t>
  </si>
  <si>
    <t>实现年雪山泉优质产桶装水、瓶装水5万吨，销售收入1000万元以上，可带动就业200人以上。项目所在地村“两委”在建设及生产经营过程中提供服务，可获得租金以外的集体经济收入。</t>
  </si>
  <si>
    <t>组织部</t>
  </si>
  <si>
    <t>大雪山乡蚂蝗箐村雪山泉饮用水加工项目</t>
  </si>
  <si>
    <t>项目建成后实现年雪山泉优质产桶装水、瓶装水5万吨，销售收入1000万元以上，可带动就业200人以上。项目所在地村“两委”在建设及生产经营过程中提供服务，可获得租金以外的集体经济收入。</t>
  </si>
  <si>
    <t>亚练乡云岭村雪山泉饮用水加工项目</t>
  </si>
  <si>
    <t>亚练乡垭口村雪山泉饮用水加工项目</t>
  </si>
  <si>
    <t>崇岗乡黑龙村雪山泉饮用水加工项目</t>
  </si>
  <si>
    <t>乌木龙乡新塘村雪山泉饮用水加工项目</t>
  </si>
  <si>
    <t>乌木龙乡</t>
  </si>
  <si>
    <t>五</t>
  </si>
  <si>
    <t>乡村旅游</t>
  </si>
  <si>
    <t>永德县德党镇2022年忙见田村花卉种植基地建设项目</t>
  </si>
  <si>
    <t>德党镇忙见田村</t>
  </si>
  <si>
    <t>玻璃温室、实验用房394平方米，厕所8.3平方米，育苗中心大门1道，混凝土道路、铺砖地面219.6平方米，DN25镀锌管895米，直立式多层花架156米，梯式三层花架、梯式双层花架、独立式多层花架260个，新建围墙、老围墙改造820米，房屋外墙漆2940平方米，绿化966平方米，花卉展销区大门2道，路灯、草坪灯70盏，监控系统1套。</t>
  </si>
  <si>
    <t>受益人口2191人，其中受益农村低收入群体13户56人。</t>
  </si>
  <si>
    <t>六</t>
  </si>
  <si>
    <t>水利发展</t>
  </si>
  <si>
    <t>云南省2021年度国家水土保持重点工程永德县扎摸小流域项目（第二期）</t>
  </si>
  <si>
    <t>乌木龙乡扎摸村</t>
  </si>
  <si>
    <t>保土耕作1116.52hm，新建太阳能路灯200盏，修缮通村道路硬化5.3km，配套排水沟修5.3km，村民活动聚集地布置垃圾桶20个，配套修建公共厕所2座。</t>
  </si>
  <si>
    <t>改善项目区生产生活条件，受益脱贫不稳定户等农村低收入群体8户25人</t>
  </si>
  <si>
    <t>县水务局</t>
  </si>
  <si>
    <t>永德县2022年农村饮水工程维修养护</t>
  </si>
  <si>
    <t>否</t>
  </si>
  <si>
    <t>更换及新增管道、维修及新建水池。</t>
  </si>
  <si>
    <t xml:space="preserve">维修养护农村饮水工程52处。覆盖人口25360人。 </t>
  </si>
  <si>
    <t>永德县2022年小型水库维修养护</t>
  </si>
  <si>
    <t>坝坡维修养护、观测设施维修养护、放水口维修养护。</t>
  </si>
  <si>
    <t>维修养护小型水库6座。覆盖人口23123人。</t>
  </si>
  <si>
    <t>永德县乌木龙河乌木龙段治理工程（第二期）</t>
  </si>
  <si>
    <t>治理河长0.55公里，保护人口0.15万人，保护农田0.05万亩。</t>
  </si>
  <si>
    <t>治理河长0.55公里，保护人口0.15万元，保护农田0.05万亩。</t>
  </si>
  <si>
    <t>农业水价综合改革</t>
  </si>
  <si>
    <t>新增4.48万亩灌溉面积</t>
  </si>
  <si>
    <t>2022年省级水利专项资金维修掩护项目</t>
  </si>
  <si>
    <t xml:space="preserve"> 通过维修养护农村供水工程，提升农村人口饮水安全，采用自流引水方式，解决用水不方便、水质不达标问题。</t>
  </si>
  <si>
    <t>农村饮水安全工程维修养护13处覆盖9907人。</t>
  </si>
  <si>
    <t>七</t>
  </si>
  <si>
    <t>农田建设</t>
  </si>
  <si>
    <t>云南省临沧市永德县2022年高标准农田建设项目</t>
  </si>
  <si>
    <t>班卡乡班卡村、尖山村、放牛场村和松坡村，永康镇的热水塘村，德党镇忙见田村</t>
  </si>
  <si>
    <t>建成高标准农田26900亩，新增高效节水灌溉面积5300亩，实施土地平整（坡改梯）2200亩；修建机耕路33.75公里；衬砌明沟3.21公里，架设安装引水管道41.697公里，建设蓄水池43座、沉砂池3座、取水坝3座、调节池1座，安装引水渠50米。</t>
  </si>
  <si>
    <t>1500/亩均</t>
  </si>
  <si>
    <t>建成高标准农田26900亩，其中新增高效节水灌溉面积5300亩。粮食综合生产能力明显提升，耕地质量逐步提升。</t>
  </si>
  <si>
    <t>临沧市永德县永康镇鸭塘村土地整治（提质改造）项目等5个项目</t>
  </si>
  <si>
    <t>永康镇鸭塘村、永康镇忙捞村、大山乡麻栎寨村、大山乡忙兑村白银井、大山乡忙兑村石旮旯</t>
  </si>
  <si>
    <t>土地平整4816.197亩，地力培肥2965.7亩，铺设钢管705.5米，新建农渠35364米，新建路侧沟9102.8米，新建涵管259座，新建闸门4座，改建田间道18024米，硬化田间道2325米，改建生产路1027米，建设挡土墙791.5米，新建错车道25座，下田坡口23座，新建生产路4131.2米，拦水坝1座，新建截水沟3条1665.4米。</t>
  </si>
  <si>
    <t>2020年10月15日开工</t>
  </si>
  <si>
    <t>开发整理耕地5308.78亩，完成水稻种植3592.4亩，形成能机械化耕作的大田、高产稳产的水田，提高土壤的保土、保水、保肥能力，使土地发挥其应有的经济价值，促进农民增产增收，改善农民生活水平。</t>
  </si>
  <si>
    <t>县自然资源局</t>
  </si>
  <si>
    <t>八</t>
  </si>
  <si>
    <t>林业草原生态保护恢复</t>
  </si>
  <si>
    <t>……</t>
  </si>
  <si>
    <t>九</t>
  </si>
  <si>
    <t>农村环境整治</t>
  </si>
  <si>
    <t>永德县德党镇2022年勐汞村忙保民族团结进步示范村项目</t>
  </si>
  <si>
    <t>德党镇勐汞村</t>
  </si>
  <si>
    <t>基础设施建设：浇筑C25砼串户道路645㎡、铺筑块石人行道路510.63㎡、浇筑C25砼排水沟93.1m、民族团结宣传教育设施改造90.3㎡；其他设施建设：改造公厕33㎡、建沤肥池9座。</t>
  </si>
  <si>
    <t>1</t>
  </si>
  <si>
    <t>1.浇筑串户路645㎡；2.铺筑块石人行道路510.63㎡；3.浇筑排水沟93.1m；4.改造民族团结宣传教育设施90.3㎡、改造公厕1个33㎡；5.新建沤肥池9座；6.项目完成及时率100%；7.项目验收合格率100%；8.受益群众满意度90%；9.受益建档立卡脱贫人口满意度90%。</t>
  </si>
  <si>
    <t>县民宗局</t>
  </si>
  <si>
    <t>永德县永康镇2022年永康村忙石寨民族团结进步示范村项目</t>
  </si>
  <si>
    <t>永康镇永康村</t>
  </si>
  <si>
    <t>民族团结宣传教育基础设施建设1990㎡；进村公路加宽450㎡；新建人行道910㎡；消防调节池35立方米。</t>
  </si>
  <si>
    <t>1.建设民族团结宣传教育基础设施1990㎡；2.进村公路加宽450㎡；3.在泼水广场周边新建910㎡人行道；4.新建消防调节池35立方米；5.项目完成及时率100%；6.项目验收合格率100%；7.受益群众满意度90%；8.受益建档立卡脱贫人口满意度90%。</t>
  </si>
  <si>
    <t>永德县小勐统镇2022年木瓜河村南界田民族团结进步示范村项目</t>
  </si>
  <si>
    <t>小勐统镇木瓜河村</t>
  </si>
  <si>
    <t>1.村庄污水管网铺设800米，生态修复池1个30立方米；2.村庄垃圾转运站建设1座60平方米；3.村村容村貌提升建设2000平方米;</t>
  </si>
  <si>
    <t>1.村庄污水管网铺设800米，生态修复池1个30立方米；2.村庄垃圾转运站建设1座60平方米；3.村村容村貌提升建设2000平方米；4.项目完成及时率100%；5.项目验收合格率100%；6.受益群众满意度92%；7.受益建档立卡脱贫人口满意度92%。</t>
  </si>
  <si>
    <t>永德县大山乡2022年大山村大山民族团结进步示范村项目</t>
  </si>
  <si>
    <t>大山乡大山村</t>
  </si>
  <si>
    <t>1.民族团结宣传教育基础设施建设1480平方米；2.卫生厕所改建40平方米；3.排污沟改建、清掏100米；4.道路开挖、硬化600平方米；5.特色路灯安装10盏。</t>
  </si>
  <si>
    <t>1.建设民族团结宣传教育基础设施1480平方米；2.改建卫生厕所40平方米；3.改建、清掏排污沟100米；4.开挖、硬化道路600平方米；5.安装特色路灯10盏；6.项目完成及时率100%；7.项目验收合格率100%；8.受益群众满意度92%；9.受益建档立卡脱贫人口满意度92%。</t>
  </si>
  <si>
    <t>永德县崇岗乡2022年军捞村龙塘胶厂民族团结进步示范村项目</t>
  </si>
  <si>
    <t>崇岗乡军捞村</t>
  </si>
  <si>
    <t>1.污水管道安装1000m；2.污水井建设25个；3.建设氧化塘1座70立方米；4.建设垃圾钢架收集棚1个20平方米；5.修复破损混凝土路面700㎡。</t>
  </si>
  <si>
    <t>1.污水管道安装1000m；2.污水井建设25个；3.建设氧化塘70立方米；4.建设垃圾钢架收集棚20平方米；5.修复破损混凝土路面700㎡；6.项目完成及时率100%；7.项目验收合格率100%；8.受益群众满意度92%；9.受益建档立卡脱贫人口满意度92%。</t>
  </si>
  <si>
    <t>永德县班卡乡2022年松坡村骂榴寨民族团结进步示范村项目</t>
  </si>
  <si>
    <t>班卡乡松坡村</t>
  </si>
  <si>
    <t>1.民族团结宣传教育基础设施建设860㎡；2.佤族居民风貌提升70户；3.垃圾收集亭建设4座。</t>
  </si>
  <si>
    <t>1.建设民族团结宣传教育基础设施860㎡；2.提升佤族居民风貌70户；3.建设垃圾收集亭4座；4.项目完成及时率100%；5.项目验收合格率100%；6.受益群众满意度92%；7.受益建档立卡脱贫人口满意度92%。</t>
  </si>
  <si>
    <t>班卡乡</t>
  </si>
  <si>
    <t>永德县班卡乡2022年班卡村大寨下民族团结进步示范村项目</t>
  </si>
  <si>
    <t>班卡乡班卡村</t>
  </si>
  <si>
    <t>1.道路硬化0.5公里（宽度为3.5m）；2.民族团结宣传教育基础设施建设733.33㎡；3.发展产业带头示范户10户；4.村容村貌整治3300㎡。</t>
  </si>
  <si>
    <t>1.道路硬化0.5公里；2.民族团结宣传教育基础设施建设733.33㎡；3.发展产业带头示范户10户；4.村容村貌整治3300㎡；5.项目完成及时率100%；6.项目验收合格率100%；7.受益群众满意度92%；8.受益建档立卡脱贫人口满意度92%。</t>
  </si>
  <si>
    <t>永德县亚练乡2022年塔驮村大寨民族团结进步示范村项目</t>
  </si>
  <si>
    <t>亚练乡塔驮村</t>
  </si>
  <si>
    <t>1.村内道路硬化长1430m、宽2.6-3m，面积4070㎡；2.民族团结宣传教育基础设施建设660㎡；3.新建垃圾集中处理点1个50m³；4.新建民族团结进步示范村标志碑1座、生态古茶园标志碑1座；5.创建示范户10户。</t>
  </si>
  <si>
    <t>1.村内道路硬化4070㎡；2.民族团结宣传教育基础设施建设660㎡；3.建设垃圾集中处理点50m³；4.项目完成及时率100%；5.项目验收合格率100%；6.受益群众满意度90%；7.受益建档立卡脱贫人口满意度90%。</t>
  </si>
  <si>
    <t>永德县乌木龙乡2022年蕨坝村黄皮箐民族团结进步示范村项目</t>
  </si>
  <si>
    <t>乌木龙乡蕨坝村</t>
  </si>
  <si>
    <t>1.民族团结宣传教育基础设施建设1627.17㎡；2.村容村貌整治5714.69㎡；3.项目标志碑1个。</t>
  </si>
  <si>
    <t>1.民族团结宣传教育基础设施建设1627.17㎡；2.村容村貌整治5714.69㎡；3.项目标志碑1个；4.项目完成及时率100%；5.项目验收合格率100%；6.受益群众满意度92%；7.受益建档立卡脱贫人口满意度92%。</t>
  </si>
  <si>
    <t>永德县乌木龙乡2022年民族团结进步示范乡项目</t>
  </si>
  <si>
    <t>1.人行步道994.37㎡；2.路基加固223.93m³；3.文化展示设施54.2m；4.茶山路3.3km；5.附属工程（园艺围栏、拦污栅、护栏网等）13项。</t>
  </si>
  <si>
    <r>
      <t>1.人行步道994.37㎡；2.路基加固223.93m</t>
    </r>
    <r>
      <rPr>
        <sz val="10"/>
        <color indexed="8"/>
        <rFont val="宋体"/>
        <family val="0"/>
      </rPr>
      <t>³</t>
    </r>
    <r>
      <rPr>
        <sz val="10"/>
        <color indexed="8"/>
        <rFont val="方正仿宋_GBK"/>
        <family val="4"/>
      </rPr>
      <t>；3.文化展示设施54.2m；4.茶山路3.3km；5.项目完成及时率100%；6.项目验收合格率100%；7.受益群众满意度95%；8.受益建档立卡脱贫人口满意度92%。</t>
    </r>
  </si>
  <si>
    <t>永德县勐底农场2022年白塔社区民族团结进步示范社区项目</t>
  </si>
  <si>
    <t>勐底农场白塔社区</t>
  </si>
  <si>
    <t>1.购置民族团结宣传教育设备（投影设备2套，会议桌椅31套）；2.购置垃圾清扫收集装置6套；3.电网线路规范改造1处；4.安装安全警示牌、标识牌等10套；5.安装消防设施10套；6.其他附属工程1项。</t>
  </si>
  <si>
    <t>1.购置民族团结宣传教育设备（投影设备2套，会议桌椅31套）；2.购置垃圾清扫收集装置6套；3.电网线路规范改造1处；4.安装安全警示牌、标识牌等10套；5.安装消防设施10套；6.项目完成及时率100%；7.项目验收合格率100%；8.受益群众满意度92%。</t>
  </si>
  <si>
    <t>永德县班卡乡2022年班卡村人居环境提升项目</t>
  </si>
  <si>
    <t>提升班卡村人居环境基础设施，道路沟渠改造、文化墙建设、村容村貌整治。</t>
  </si>
  <si>
    <t>提升农村人居环境，改善38户130人生产生活条件。</t>
  </si>
  <si>
    <t>县住建局</t>
  </si>
  <si>
    <t>永德县德党镇2022年人居环境提升建设项目</t>
  </si>
  <si>
    <t>忙岗村何家大塘100万人居环境提升，污水管道建设3000米，建设垃圾收集设施；明朗村红色教育基地基础设施建设60万；购垃圾车，抽粪车40万。</t>
  </si>
  <si>
    <t>提升农村污水治理水平，提高生活垃圾治理率，道路建设，增加美化亮化，受益农村低收入群体4户13人</t>
  </si>
  <si>
    <t>永德县永康镇2022年人居环境提升建设项目</t>
  </si>
  <si>
    <t>建设排污管道（沟）5000米、垃圾收集池10个、垃圾桶100个，建设公厕1座，路灯安装100盏。</t>
  </si>
  <si>
    <t>提升农村污水治理水平，提高生活垃圾治理率，道路建设，增加美化亮化，受益农村低收入群体181户582人</t>
  </si>
  <si>
    <t>永德县勐板乡2022年人居环境提升建设项目</t>
  </si>
  <si>
    <t>安装太阳能路灯共125盏；新建污水处理管网共2600米、加氧化塘；硬化寨内道路5000米；寨内道路绿化建设。</t>
  </si>
  <si>
    <t>提升农村污水治理水平，提高生活垃圾治理率，道路建设，增加美化亮化，受益农村低收入群体134户382人</t>
  </si>
  <si>
    <t>勐板乡忙肺村人居环境提升项目</t>
  </si>
  <si>
    <t>勐板乡忙肺村</t>
  </si>
  <si>
    <t xml:space="preserve">以服务群众为宗旨，致力于提升项目区群众生产生活条件的改善，直接改善勐板乡人居环境脏乱差的现状，实现村庄干净整洁，推动美丽乡村建设，推动乡村振兴。
</t>
  </si>
  <si>
    <t>安装太阳能路灯数量35盏，寨内道路硬化里程1000米，“建三园”竹制防腐围栏数量500米。</t>
  </si>
  <si>
    <t>永德县乌木龙乡2022年人居环境提升建设项目</t>
  </si>
  <si>
    <r>
      <t>建设活动广场1个配套停车场及相关设施，建设公厕1个40</t>
    </r>
    <r>
      <rPr>
        <sz val="10"/>
        <color indexed="8"/>
        <rFont val="SimSun"/>
        <family val="0"/>
      </rPr>
      <t>㎡</t>
    </r>
    <r>
      <rPr>
        <sz val="10"/>
        <color indexed="8"/>
        <rFont val="方正仿宋_GBK"/>
        <family val="4"/>
      </rPr>
      <t>，绿化美化亮化，建硬板路1km，建桥梁3座，河道治理300m，污水处理、垃圾处理等。</t>
    </r>
  </si>
  <si>
    <t>提升农村污水治理水平，提高生活垃圾治理率，道路建设，增加美化亮化，受益农村低收入群体113户345人</t>
  </si>
  <si>
    <t>永德县勐底农场2022年人居环境提升建设项目</t>
  </si>
  <si>
    <t>勐底农场</t>
  </si>
  <si>
    <t>打造美丽宜居农场，提升人居环境，太阳能路灯80盏，观赏花草6000米，公测1座，垃圾桶200个，污水沟2500米。</t>
  </si>
  <si>
    <t>提升欠发达农场人居环境，解决粪水、污水乱排乱放问题，群众满意率达90%以上，受益群众185户786人。</t>
  </si>
  <si>
    <t>班卡乡2022年放马场村大平掌自然村乡村振兴示范点建设项目</t>
  </si>
  <si>
    <t>班卡乡放马场村</t>
  </si>
  <si>
    <t>依托放马场村大平掌自然村生态宜居环境，打造美丽村庄，新建污水处理设施一座，配套污水管网2公里，实施古井、古树保护。</t>
  </si>
  <si>
    <t>开展农村环境整治，解决农村粪水、污水乱排乱放问题，群众满意率达90%以上。</t>
  </si>
  <si>
    <t>十</t>
  </si>
  <si>
    <t>农村道路建设</t>
  </si>
  <si>
    <t>2021年30户以上自然村通硬化路项目</t>
  </si>
  <si>
    <t>德党镇、小勐统镇、勐板乡、亚练乡、乌木龙乡、班卡乡</t>
  </si>
  <si>
    <t>改建四级公路90公里，主要建设内容包括：路基土石方开挖及回填、软基换填处理、路基挡土墙工程、涵洞排水工程、天然风化料底基层、水泥混凝土路面工程、培土路基工程等。</t>
  </si>
  <si>
    <t>改建四级公路90公里，新增32个自然村通硬化路。</t>
  </si>
  <si>
    <t>2022年30户以上自然村通硬化路项目</t>
  </si>
  <si>
    <t>改建四级公路333.728公里，主要建设内容包括：路基土石方开挖及回填、软基换填处理、路基挡土墙工程、涵洞排水工程、天然风化料底基层、水泥混凝土路面工程、培土路基工程等。</t>
  </si>
  <si>
    <t>改建四级公路333.827公里，新增108个自然村通硬化路。</t>
  </si>
  <si>
    <t>永德县班卡乡2022年鱼塘村核心烟区道路建设项目</t>
  </si>
  <si>
    <t>班卡乡鱼塘村</t>
  </si>
  <si>
    <t xml:space="preserve"> 建成产业路7公里，覆盖核心烟区1000亩、冬桃200亩、苹果330亩、车厘子65亩、藤椒65亩、中药材35亩，覆盖700亩林地，解决防火救火问题。</t>
  </si>
  <si>
    <t>建设产业路7公里，改善鱼塘村农业基础设施，带动26户85人农村低收入群体发展烤烟生产稳定增加收入。</t>
  </si>
  <si>
    <t>永德县崇岗乡2022年包山村小生田自然村产业道路建设项目</t>
  </si>
  <si>
    <t>崇岗乡包山村小生田</t>
  </si>
  <si>
    <t>硬化1.2公里的产业道路</t>
  </si>
  <si>
    <t>建设产业路1.2公里，改善项目区农业基础设施，带动24户90人农村低收入群体发展特色种植业稳定增加收入。</t>
  </si>
  <si>
    <t>永德县大雪山乡2022年大棕箐村产业发展道路建设项目</t>
  </si>
  <si>
    <t>硬化基地产业发展道路560米，道路硬化宽度为4.5米，路面厚度为15厘米，分为：砂石层、水稳层、混凝土层，混凝土设计强度为C15。</t>
  </si>
  <si>
    <t>硬化产业道路560m，支持大棕箐特色优势产业(临沧坚果)高质量发展，带动5户24人农村低收入群体稳定收入。</t>
  </si>
  <si>
    <t>十一</t>
  </si>
  <si>
    <t>农村危房改造</t>
  </si>
  <si>
    <t>永德县德党镇2022年农房抗震改造建设项目</t>
  </si>
  <si>
    <t>完成250户农房抗震改造</t>
  </si>
  <si>
    <t>1万元/户</t>
  </si>
  <si>
    <t>完成250户农房抗震改造，切实做好住房安全保障</t>
  </si>
  <si>
    <t>永德县永康镇2022年农房抗震改造建设项目</t>
  </si>
  <si>
    <t>完成140户农房抗震改造</t>
  </si>
  <si>
    <t>完成140户农房抗震改造，切实做好住房安全保障</t>
  </si>
  <si>
    <t>永德县小勐统镇2022年农房抗震改造建设项目</t>
  </si>
  <si>
    <t>完成300户农房抗震改造</t>
  </si>
  <si>
    <t>完成300户农房抗震改造，切实做好住房安全保障</t>
  </si>
  <si>
    <t>永德县勐板乡2022年农房抗震改造建设项目</t>
  </si>
  <si>
    <t>完成100户农房抗震改造</t>
  </si>
  <si>
    <t>完成100户农房抗震改造，切实做好住房安全保障</t>
  </si>
  <si>
    <t>永德县大山乡2022年农房抗震改造建设项目</t>
  </si>
  <si>
    <t>完成80户农房抗震改造</t>
  </si>
  <si>
    <t>完成80户农房抗震改造，切实做好住房安全保障</t>
  </si>
  <si>
    <t>永德县崇岗乡2022年农房抗震改造建设项目</t>
  </si>
  <si>
    <t>完成200户农房抗震改造</t>
  </si>
  <si>
    <t>完成200户农房抗震改造，切实做好住房安全保障</t>
  </si>
  <si>
    <t>永德县班卡乡2022年农房抗震改造建设项目</t>
  </si>
  <si>
    <t>永德县亚练乡2022年农房抗震改造建设项目</t>
  </si>
  <si>
    <t>完成60户农房抗震改造</t>
  </si>
  <si>
    <t>完成60户农房抗震改造，切实做好住房安全保障</t>
  </si>
  <si>
    <t>永德县乌木龙乡2022年农房抗震改造建设项目</t>
  </si>
  <si>
    <t>完成180户农房抗震改造</t>
  </si>
  <si>
    <t>完成180户农房抗震改造，切实做好住房安全保障</t>
  </si>
  <si>
    <t>永德县大雪山乡2022年农房抗震改造建设项目</t>
  </si>
  <si>
    <t>完成110户农房抗震改造</t>
  </si>
  <si>
    <t>完成110农房抗震改造，切实做好住房安全保障</t>
  </si>
  <si>
    <t>十二</t>
  </si>
  <si>
    <t>农业资源及生态保护</t>
  </si>
  <si>
    <t>十三</t>
  </si>
  <si>
    <t>永德县2022年享受“雨露计划”职业教育补助</t>
  </si>
  <si>
    <t>支持脱贫家庭及监测帮扶对象家庭新成长劳动力接受职业教育,资助脱贫户（含“三类”人员）子女接受职业教育1000人</t>
  </si>
  <si>
    <t>3000元至5000元/年.生</t>
  </si>
  <si>
    <t>符合享受“雨露计划项目”资助脱贫户（含“三类”人员）子女1000人以上；资助经费及时发放率100%。</t>
  </si>
  <si>
    <t>县教育体育局</t>
  </si>
  <si>
    <t>填表说明：1.综合类项目归类以资金投入占比较大的项目类型填列。</t>
  </si>
  <si>
    <t>2.不能新增项目类型。确实无法分类的填到十三项第4小项中。</t>
  </si>
  <si>
    <t>附表4</t>
  </si>
  <si>
    <t xml:space="preserve">    永德县整合方案项目类型投入情况统计表</t>
  </si>
  <si>
    <t>项目类别</t>
  </si>
  <si>
    <t>整合财政涉农资金投入（万元）</t>
  </si>
  <si>
    <t>监测帮扶对象公益性岗位</t>
  </si>
  <si>
    <r>
      <t>外出</t>
    </r>
    <r>
      <rPr>
        <sz val="10"/>
        <rFont val="方正仿宋_GBK"/>
        <family val="4"/>
      </rPr>
      <t>务工脱贫劳动力（含监测帮扶对象）稳定就业</t>
    </r>
  </si>
  <si>
    <t>雨露计划</t>
  </si>
  <si>
    <t>其他（当此项金额超过总额的5%时，各州（市）需审核是否存在分类错误情况。）</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</si>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</sst>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1">
    <font>
      <sz val="12"/>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0"/>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1"/>
      <color indexed="8"/>
      <name val="宋体"/>
      <family val="0"/>
    </font>
    <font>
      <b/>
      <sz val="10"/>
      <color indexed="8"/>
      <name val="宋体"/>
      <family val="0"/>
    </font>
    <font>
      <b/>
      <sz val="20"/>
      <color indexed="8"/>
      <name val="方正小标宋简体"/>
      <family val="0"/>
    </font>
    <font>
      <sz val="10"/>
      <name val="方正仿宋_GBK"/>
      <family val="4"/>
    </font>
    <font>
      <sz val="10"/>
      <name val="宋体"/>
      <family val="0"/>
    </font>
    <font>
      <sz val="9"/>
      <color indexed="8"/>
      <name val="方正仿宋_GBK"/>
      <family val="4"/>
    </font>
    <font>
      <sz val="11"/>
      <name val="宋体"/>
      <family val="0"/>
    </font>
    <font>
      <b/>
      <sz val="12"/>
      <name val="华文中宋"/>
      <family val="0"/>
    </font>
    <font>
      <b/>
      <sz val="14"/>
      <color indexed="8"/>
      <name val="黑体"/>
      <family val="3"/>
    </font>
    <font>
      <b/>
      <sz val="11"/>
      <color indexed="8"/>
      <name val="宋体"/>
      <family val="0"/>
    </font>
    <font>
      <b/>
      <sz val="11"/>
      <name val="宋体"/>
      <family val="0"/>
    </font>
    <font>
      <b/>
      <sz val="10"/>
      <name val="宋体"/>
      <family val="0"/>
    </font>
    <font>
      <b/>
      <sz val="14"/>
      <name val="黑体"/>
      <family val="3"/>
    </font>
    <font>
      <b/>
      <u val="single"/>
      <sz val="20"/>
      <name val="方正小标宋简体"/>
      <family val="0"/>
    </font>
    <font>
      <b/>
      <sz val="20"/>
      <name val="方正小标宋简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0"/>
      <name val="Arial"/>
      <family val="2"/>
    </font>
    <font>
      <sz val="11"/>
      <color indexed="53"/>
      <name val="宋体"/>
      <family val="0"/>
    </font>
    <font>
      <b/>
      <sz val="15"/>
      <color indexed="54"/>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sz val="11"/>
      <color indexed="17"/>
      <name val="宋体"/>
      <family val="0"/>
    </font>
    <font>
      <b/>
      <sz val="11"/>
      <color indexed="53"/>
      <name val="宋体"/>
      <family val="0"/>
    </font>
    <font>
      <sz val="10"/>
      <color indexed="8"/>
      <name val="SimSun"/>
      <family val="0"/>
    </font>
    <font>
      <b/>
      <u val="single"/>
      <sz val="20"/>
      <color rgb="FF000000"/>
      <name val="方正小标宋简体"/>
      <family val="0"/>
    </font>
    <font>
      <sz val="10"/>
      <color rgb="FF000000"/>
      <name val="方正仿宋_GBK"/>
      <family val="4"/>
    </font>
    <font>
      <sz val="10"/>
      <color theme="1"/>
      <name val="方正仿宋_GBK"/>
      <family val="4"/>
    </font>
    <font>
      <sz val="10"/>
      <color theme="1"/>
      <name val="Calibri"/>
      <family val="0"/>
    </font>
    <font>
      <sz val="9"/>
      <color rgb="FF000000"/>
      <name val="方正仿宋_GBK"/>
      <family val="4"/>
    </font>
    <font>
      <sz val="11"/>
      <color theme="1"/>
      <name val="宋体"/>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0" borderId="0">
      <alignment vertical="center"/>
      <protection/>
    </xf>
    <xf numFmtId="0" fontId="11" fillId="6" borderId="2" applyNumberFormat="0" applyFont="0" applyAlignment="0" applyProtection="0"/>
    <xf numFmtId="0" fontId="26" fillId="3" borderId="0" applyNumberFormat="0" applyBorder="0" applyAlignment="0" applyProtection="0"/>
    <xf numFmtId="0" fontId="35" fillId="0" borderId="0" applyNumberFormat="0" applyFill="0" applyBorder="0" applyAlignment="0" applyProtection="0"/>
    <xf numFmtId="0" fontId="29" fillId="0" borderId="0" applyNumberFormat="0" applyFill="0" applyBorder="0" applyAlignment="0" applyProtection="0"/>
    <xf numFmtId="0" fontId="11" fillId="0" borderId="0" applyProtection="0">
      <alignment vertical="center"/>
    </xf>
    <xf numFmtId="0" fontId="36" fillId="0" borderId="0" applyNumberFormat="0" applyFill="0" applyBorder="0" applyAlignment="0" applyProtection="0"/>
    <xf numFmtId="0" fontId="38" fillId="0" borderId="0" applyNumberFormat="0" applyFill="0" applyBorder="0" applyAlignment="0" applyProtection="0"/>
    <xf numFmtId="0" fontId="32" fillId="0" borderId="3" applyNumberFormat="0" applyFill="0" applyAlignment="0" applyProtection="0"/>
    <xf numFmtId="0" fontId="28" fillId="0" borderId="3" applyNumberFormat="0" applyFill="0" applyAlignment="0" applyProtection="0"/>
    <xf numFmtId="0" fontId="26" fillId="7" borderId="0" applyNumberFormat="0" applyBorder="0" applyAlignment="0" applyProtection="0"/>
    <xf numFmtId="0" fontId="35"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43" fillId="2" borderId="1" applyNumberFormat="0" applyAlignment="0" applyProtection="0"/>
    <xf numFmtId="0" fontId="41" fillId="8" borderId="6" applyNumberFormat="0" applyAlignment="0" applyProtection="0"/>
    <xf numFmtId="0" fontId="11" fillId="9" borderId="0" applyNumberFormat="0" applyBorder="0" applyAlignment="0" applyProtection="0"/>
    <xf numFmtId="0" fontId="26" fillId="10" borderId="0" applyNumberFormat="0" applyBorder="0" applyAlignment="0" applyProtection="0"/>
    <xf numFmtId="0" fontId="31" fillId="0" borderId="7" applyNumberFormat="0" applyFill="0" applyAlignment="0" applyProtection="0"/>
    <xf numFmtId="0" fontId="20" fillId="0" borderId="8" applyNumberFormat="0" applyFill="0" applyAlignment="0" applyProtection="0"/>
    <xf numFmtId="0" fontId="42" fillId="9" borderId="0" applyNumberFormat="0" applyBorder="0" applyAlignment="0" applyProtection="0"/>
    <xf numFmtId="0" fontId="34"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26" fillId="8" borderId="0" applyNumberFormat="0" applyBorder="0" applyAlignment="0" applyProtection="0"/>
    <xf numFmtId="0" fontId="11" fillId="0" borderId="0" applyProtection="0">
      <alignment vertical="center"/>
    </xf>
    <xf numFmtId="0" fontId="2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26" fillId="16" borderId="0" applyNumberFormat="0" applyBorder="0" applyAlignment="0" applyProtection="0"/>
    <xf numFmtId="0" fontId="0" fillId="0" borderId="0">
      <alignment vertical="center"/>
      <protection/>
    </xf>
    <xf numFmtId="0" fontId="11"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1" fillId="4" borderId="0" applyNumberFormat="0" applyBorder="0" applyAlignment="0" applyProtection="0"/>
    <xf numFmtId="0" fontId="26" fillId="4" borderId="0" applyNumberFormat="0" applyBorder="0" applyAlignment="0" applyProtection="0"/>
    <xf numFmtId="0" fontId="0" fillId="0" borderId="0">
      <alignment vertical="center"/>
      <protection/>
    </xf>
    <xf numFmtId="0" fontId="30" fillId="0" borderId="0">
      <alignment/>
      <protection/>
    </xf>
    <xf numFmtId="0" fontId="0" fillId="0" borderId="0">
      <alignment/>
      <protection locked="0"/>
    </xf>
  </cellStyleXfs>
  <cellXfs count="154">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xf>
    <xf numFmtId="0" fontId="45" fillId="2" borderId="0" xfId="0" applyFont="1" applyFill="1" applyAlignment="1">
      <alignment horizontal="center" vertical="center"/>
    </xf>
    <xf numFmtId="0" fontId="7" fillId="2" borderId="9" xfId="0" applyFont="1" applyFill="1" applyBorder="1" applyAlignment="1">
      <alignment horizontal="left" vertical="center"/>
    </xf>
    <xf numFmtId="0" fontId="8" fillId="2" borderId="9" xfId="0" applyFont="1" applyFill="1" applyBorder="1" applyAlignment="1">
      <alignment horizontal="left" vertical="center"/>
    </xf>
    <xf numFmtId="0" fontId="8" fillId="2" borderId="0" xfId="0" applyFont="1" applyFill="1" applyAlignment="1">
      <alignment horizontal="center" vertical="center"/>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19" borderId="10"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3" fillId="2" borderId="10" xfId="0" applyFont="1" applyFill="1" applyBorder="1" applyAlignment="1">
      <alignment vertical="center"/>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11" fillId="20" borderId="0" xfId="0" applyNumberFormat="1" applyFont="1" applyFill="1" applyAlignment="1">
      <alignment horizontal="left" vertical="center" wrapText="1"/>
    </xf>
    <xf numFmtId="0" fontId="4" fillId="20" borderId="0" xfId="0" applyFont="1" applyFill="1" applyAlignment="1">
      <alignment horizontal="left" vertical="center" wrapText="1"/>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45" fillId="0" borderId="0" xfId="0" applyFont="1" applyFill="1" applyAlignment="1">
      <alignment horizontal="center" vertical="center"/>
    </xf>
    <xf numFmtId="0" fontId="13" fillId="0" borderId="0" xfId="0" applyFont="1" applyFill="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14" fillId="0" borderId="10" xfId="0" applyFont="1" applyFill="1" applyBorder="1" applyAlignment="1">
      <alignment horizontal="justify" vertical="center" wrapText="1"/>
    </xf>
    <xf numFmtId="176" fontId="14" fillId="0" borderId="10" xfId="0" applyNumberFormat="1" applyFont="1" applyFill="1" applyBorder="1" applyAlignment="1">
      <alignment horizontal="center" vertical="center" wrapText="1"/>
    </xf>
    <xf numFmtId="31" fontId="8" fillId="0" borderId="10" xfId="0" applyNumberFormat="1" applyFont="1" applyFill="1" applyBorder="1" applyAlignment="1">
      <alignment horizontal="center" vertical="center" wrapText="1"/>
    </xf>
    <xf numFmtId="31" fontId="46"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15" fillId="0" borderId="0" xfId="0" applyFont="1" applyFill="1" applyAlignment="1">
      <alignment horizontal="justify" vertical="center"/>
    </xf>
    <xf numFmtId="0" fontId="14"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57" fontId="8" fillId="0" borderId="10" xfId="0" applyNumberFormat="1" applyFont="1" applyFill="1" applyBorder="1" applyAlignment="1">
      <alignment horizontal="center" vertical="center" wrapText="1"/>
    </xf>
    <xf numFmtId="177" fontId="47" fillId="0" borderId="10" xfId="0" applyNumberFormat="1" applyFont="1" applyFill="1" applyBorder="1" applyAlignment="1">
      <alignment horizontal="center" vertical="center" wrapText="1"/>
    </xf>
    <xf numFmtId="177" fontId="48" fillId="0" borderId="10" xfId="0" applyNumberFormat="1" applyFont="1" applyFill="1" applyBorder="1" applyAlignment="1">
      <alignment horizontal="center" vertical="center" wrapText="1"/>
    </xf>
    <xf numFmtId="14" fontId="8" fillId="0" borderId="0" xfId="0" applyNumberFormat="1" applyFont="1" applyFill="1" applyAlignment="1">
      <alignment horizontal="center" vertical="center"/>
    </xf>
    <xf numFmtId="0" fontId="49" fillId="0" borderId="10" xfId="0" applyFont="1" applyFill="1" applyBorder="1" applyAlignment="1">
      <alignment horizontal="center" vertical="center" wrapText="1"/>
    </xf>
    <xf numFmtId="0" fontId="14" fillId="0" borderId="10" xfId="69"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0" fontId="4" fillId="0" borderId="0" xfId="0" applyFont="1" applyFill="1" applyAlignment="1">
      <alignment horizontal="left" vertical="center"/>
    </xf>
    <xf numFmtId="0" fontId="1" fillId="0" borderId="0" xfId="0" applyFont="1" applyFill="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0" fillId="0" borderId="0" xfId="0" applyAlignment="1">
      <alignment horizontal="center" vertical="center"/>
    </xf>
    <xf numFmtId="0" fontId="19" fillId="2" borderId="0" xfId="0" applyFont="1" applyFill="1" applyAlignment="1">
      <alignment horizontal="justify" vertical="center"/>
    </xf>
    <xf numFmtId="0" fontId="11" fillId="2" borderId="0" xfId="0" applyFont="1" applyFill="1" applyAlignment="1">
      <alignment vertical="center"/>
    </xf>
    <xf numFmtId="0" fontId="11" fillId="2" borderId="0" xfId="0" applyFont="1" applyFill="1" applyAlignment="1">
      <alignment horizontal="center" vertical="center"/>
    </xf>
    <xf numFmtId="0" fontId="13" fillId="2" borderId="0" xfId="0" applyFont="1" applyFill="1" applyAlignment="1">
      <alignment horizontal="center"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0" fillId="0" borderId="10" xfId="0"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0" fillId="0" borderId="10" xfId="56" applyNumberFormat="1" applyFont="1" applyFill="1" applyBorder="1" applyAlignment="1" applyProtection="1">
      <alignment horizontal="center" vertical="center" wrapText="1"/>
      <protection/>
    </xf>
    <xf numFmtId="0" fontId="21" fillId="21" borderId="10" xfId="61" applyNumberFormat="1" applyFont="1" applyFill="1" applyBorder="1" applyAlignment="1" applyProtection="1">
      <alignment horizontal="center" vertical="center" wrapText="1"/>
      <protection/>
    </xf>
    <xf numFmtId="0" fontId="22" fillId="21" borderId="10" xfId="61" applyNumberFormat="1" applyFont="1" applyFill="1" applyBorder="1" applyAlignment="1" applyProtection="1">
      <alignment horizontal="center" vertical="center" wrapText="1"/>
      <protection/>
    </xf>
    <xf numFmtId="0" fontId="17" fillId="21" borderId="10" xfId="61" applyNumberFormat="1" applyFont="1" applyFill="1" applyBorder="1" applyAlignment="1" applyProtection="1">
      <alignment horizontal="left" vertical="center" wrapText="1"/>
      <protection/>
    </xf>
    <xf numFmtId="0" fontId="15" fillId="21" borderId="24" xfId="61" applyNumberFormat="1" applyFont="1" applyFill="1" applyBorder="1" applyAlignment="1" applyProtection="1">
      <alignment vertical="center" wrapText="1"/>
      <protection/>
    </xf>
    <xf numFmtId="0" fontId="15" fillId="21" borderId="17" xfId="61" applyNumberFormat="1" applyFont="1" applyFill="1" applyBorder="1" applyAlignment="1" applyProtection="1">
      <alignment vertical="center" wrapText="1"/>
      <protection/>
    </xf>
    <xf numFmtId="0" fontId="15" fillId="21" borderId="18" xfId="61" applyNumberFormat="1" applyFont="1" applyFill="1" applyBorder="1" applyAlignment="1" applyProtection="1">
      <alignment vertical="center" wrapText="1"/>
      <protection/>
    </xf>
    <xf numFmtId="0" fontId="15" fillId="21" borderId="24" xfId="61" applyNumberFormat="1" applyFont="1" applyFill="1" applyBorder="1" applyAlignment="1" applyProtection="1">
      <alignment horizontal="left" vertical="center" wrapText="1"/>
      <protection/>
    </xf>
    <xf numFmtId="0" fontId="15" fillId="21" borderId="17" xfId="61" applyNumberFormat="1" applyFont="1" applyFill="1" applyBorder="1" applyAlignment="1" applyProtection="1">
      <alignment horizontal="left" vertical="center" wrapText="1"/>
      <protection/>
    </xf>
    <xf numFmtId="0" fontId="15" fillId="21" borderId="18" xfId="61" applyNumberFormat="1" applyFont="1" applyFill="1" applyBorder="1" applyAlignment="1" applyProtection="1">
      <alignment horizontal="left" vertical="center" wrapText="1"/>
      <protection/>
    </xf>
    <xf numFmtId="0" fontId="15" fillId="21" borderId="10" xfId="61" applyNumberFormat="1" applyFont="1" applyFill="1" applyBorder="1" applyAlignment="1" applyProtection="1">
      <alignment horizontal="left" vertical="center" wrapText="1"/>
      <protection/>
    </xf>
    <xf numFmtId="0" fontId="22" fillId="21" borderId="10" xfId="61" applyNumberFormat="1" applyFont="1" applyFill="1" applyBorder="1" applyAlignment="1" applyProtection="1">
      <alignment vertical="center" wrapText="1"/>
      <protection/>
    </xf>
    <xf numFmtId="0" fontId="17" fillId="21" borderId="24" xfId="61" applyNumberFormat="1" applyFont="1" applyFill="1" applyBorder="1" applyAlignment="1" applyProtection="1">
      <alignment vertical="center" wrapText="1"/>
      <protection/>
    </xf>
    <xf numFmtId="0" fontId="17" fillId="21" borderId="17" xfId="61" applyNumberFormat="1" applyFont="1" applyFill="1" applyBorder="1" applyAlignment="1" applyProtection="1">
      <alignment vertical="center" wrapText="1"/>
      <protection/>
    </xf>
    <xf numFmtId="0" fontId="17" fillId="21" borderId="18" xfId="61" applyNumberFormat="1" applyFont="1" applyFill="1" applyBorder="1" applyAlignment="1" applyProtection="1">
      <alignment vertical="center" wrapText="1"/>
      <protection/>
    </xf>
    <xf numFmtId="0" fontId="22" fillId="21" borderId="10" xfId="61" applyNumberFormat="1" applyFont="1" applyFill="1" applyBorder="1" applyAlignment="1" applyProtection="1">
      <alignment horizontal="left" vertical="center" wrapText="1"/>
      <protection/>
    </xf>
    <xf numFmtId="0" fontId="50" fillId="21" borderId="24" xfId="0" applyFont="1" applyFill="1" applyBorder="1" applyAlignment="1" applyProtection="1">
      <alignment horizontal="left" vertical="center" wrapText="1"/>
      <protection/>
    </xf>
    <xf numFmtId="0" fontId="50" fillId="21" borderId="17" xfId="0" applyFont="1" applyFill="1" applyBorder="1" applyAlignment="1" applyProtection="1">
      <alignment horizontal="left" vertical="center" wrapText="1"/>
      <protection/>
    </xf>
    <xf numFmtId="0" fontId="50" fillId="21" borderId="18" xfId="0" applyFont="1" applyFill="1" applyBorder="1" applyAlignment="1" applyProtection="1">
      <alignment horizontal="left" vertical="center" wrapText="1"/>
      <protection/>
    </xf>
    <xf numFmtId="0" fontId="20" fillId="0" borderId="10" xfId="56" applyNumberFormat="1" applyFont="1" applyFill="1" applyBorder="1" applyAlignment="1" applyProtection="1">
      <alignment horizontal="left" vertical="center" wrapText="1"/>
      <protection/>
    </xf>
    <xf numFmtId="0" fontId="12" fillId="2" borderId="10" xfId="0" applyFont="1" applyFill="1" applyBorder="1" applyAlignment="1">
      <alignment horizontal="center" vertical="center" wrapText="1"/>
    </xf>
    <xf numFmtId="0" fontId="11" fillId="0" borderId="24" xfId="56" applyNumberFormat="1" applyFont="1" applyFill="1" applyBorder="1" applyAlignment="1" applyProtection="1">
      <alignment horizontal="left" vertical="center" wrapText="1"/>
      <protection/>
    </xf>
    <xf numFmtId="0" fontId="11" fillId="0" borderId="17" xfId="56" applyNumberFormat="1" applyFont="1" applyFill="1" applyBorder="1" applyAlignment="1" applyProtection="1">
      <alignment horizontal="left" vertical="center" wrapText="1"/>
      <protection/>
    </xf>
    <xf numFmtId="0" fontId="11" fillId="0" borderId="18" xfId="56" applyNumberFormat="1" applyFont="1" applyFill="1" applyBorder="1" applyAlignment="1" applyProtection="1">
      <alignment horizontal="left" vertical="center" wrapText="1"/>
      <protection/>
    </xf>
    <xf numFmtId="0" fontId="3" fillId="2" borderId="10" xfId="0" applyFont="1" applyFill="1" applyBorder="1" applyAlignment="1">
      <alignment horizontal="justify" vertical="center" wrapText="1"/>
    </xf>
    <xf numFmtId="0" fontId="3" fillId="2" borderId="24"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2" fillId="2" borderId="10" xfId="0" applyFont="1" applyFill="1" applyBorder="1" applyAlignment="1">
      <alignment horizontal="justify" vertical="center" wrapText="1"/>
    </xf>
    <xf numFmtId="0" fontId="12" fillId="2" borderId="24"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3" fillId="22" borderId="10" xfId="0" applyFont="1" applyFill="1" applyBorder="1" applyAlignment="1">
      <alignment horizontal="center" vertical="center" wrapText="1"/>
    </xf>
    <xf numFmtId="0" fontId="3" fillId="2" borderId="10"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horizontal="center" vertical="center" wrapText="1"/>
    </xf>
    <xf numFmtId="0" fontId="3" fillId="2"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0" xfId="0" applyFill="1" applyAlignment="1">
      <alignment vertical="center"/>
    </xf>
    <xf numFmtId="0" fontId="23" fillId="2" borderId="0" xfId="0" applyFont="1" applyFill="1" applyAlignment="1">
      <alignment vertical="center"/>
    </xf>
    <xf numFmtId="0" fontId="0" fillId="2" borderId="0" xfId="0" applyFill="1" applyAlignment="1">
      <alignment vertical="center"/>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18" fillId="0" borderId="0" xfId="0" applyFont="1" applyFill="1" applyAlignment="1">
      <alignment vertical="center"/>
    </xf>
    <xf numFmtId="0" fontId="15" fillId="2" borderId="10" xfId="0" applyFont="1" applyFill="1" applyBorder="1" applyAlignment="1">
      <alignment horizontal="center" vertical="center"/>
    </xf>
    <xf numFmtId="0" fontId="15" fillId="2" borderId="10" xfId="0"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 29"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13" sqref="A13"/>
    </sheetView>
  </sheetViews>
  <sheetFormatPr defaultColWidth="9.00390625" defaultRowHeight="14.25"/>
  <cols>
    <col min="1" max="1" width="77.125" style="0" customWidth="1"/>
    <col min="2" max="2" width="11.25390625" style="0" customWidth="1"/>
    <col min="3" max="3" width="23.75390625" style="0" customWidth="1"/>
    <col min="4" max="4" width="9.00390625" style="146" customWidth="1"/>
  </cols>
  <sheetData>
    <row r="1" spans="1:3" ht="18.75">
      <c r="A1" s="147" t="s">
        <v>0</v>
      </c>
      <c r="B1" s="148"/>
      <c r="C1" s="148"/>
    </row>
    <row r="2" spans="1:4" s="79" customFormat="1" ht="25.5">
      <c r="A2" s="149" t="s">
        <v>1</v>
      </c>
      <c r="B2" s="150"/>
      <c r="C2" s="150"/>
      <c r="D2" s="151"/>
    </row>
    <row r="3" spans="1:3" ht="25.5" customHeight="1">
      <c r="A3" s="152" t="s">
        <v>2</v>
      </c>
      <c r="B3" s="152" t="s">
        <v>3</v>
      </c>
      <c r="C3" s="152" t="s">
        <v>4</v>
      </c>
    </row>
    <row r="4" spans="1:3" ht="25.5" customHeight="1">
      <c r="A4" s="153" t="s">
        <v>5</v>
      </c>
      <c r="B4" s="152" t="s">
        <v>6</v>
      </c>
      <c r="C4" s="152" t="s">
        <v>6</v>
      </c>
    </row>
    <row r="5" spans="1:3" ht="25.5" customHeight="1">
      <c r="A5" s="153" t="s">
        <v>7</v>
      </c>
      <c r="B5" s="152" t="s">
        <v>8</v>
      </c>
      <c r="C5" s="152">
        <v>10</v>
      </c>
    </row>
    <row r="6" spans="1:3" ht="25.5" customHeight="1">
      <c r="A6" s="153" t="s">
        <v>9</v>
      </c>
      <c r="B6" s="152" t="s">
        <v>8</v>
      </c>
      <c r="C6" s="152">
        <v>118</v>
      </c>
    </row>
    <row r="7" spans="1:3" ht="25.5" customHeight="1">
      <c r="A7" s="153" t="s">
        <v>10</v>
      </c>
      <c r="B7" s="152" t="s">
        <v>11</v>
      </c>
      <c r="C7" s="152">
        <v>119505</v>
      </c>
    </row>
    <row r="8" spans="1:3" ht="25.5" customHeight="1">
      <c r="A8" s="153" t="s">
        <v>12</v>
      </c>
      <c r="B8" s="152" t="s">
        <v>11</v>
      </c>
      <c r="C8" s="152"/>
    </row>
    <row r="9" spans="1:3" ht="25.5" customHeight="1">
      <c r="A9" s="153" t="s">
        <v>13</v>
      </c>
      <c r="B9" s="152" t="s">
        <v>14</v>
      </c>
      <c r="C9" s="152">
        <v>365411</v>
      </c>
    </row>
    <row r="10" spans="1:3" ht="25.5" customHeight="1">
      <c r="A10" s="153" t="s">
        <v>15</v>
      </c>
      <c r="B10" s="152" t="s">
        <v>14</v>
      </c>
      <c r="C10" s="152">
        <v>301361</v>
      </c>
    </row>
    <row r="11" spans="1:3" ht="25.5" customHeight="1">
      <c r="A11" s="153" t="s">
        <v>16</v>
      </c>
      <c r="B11" s="152" t="s">
        <v>17</v>
      </c>
      <c r="C11" s="152">
        <v>14336</v>
      </c>
    </row>
    <row r="12" spans="1:3" ht="25.5" customHeight="1">
      <c r="A12" s="153" t="s">
        <v>18</v>
      </c>
      <c r="B12" s="152" t="s">
        <v>19</v>
      </c>
      <c r="C12" s="152">
        <v>53947</v>
      </c>
    </row>
    <row r="13" spans="1:3" ht="25.5" customHeight="1">
      <c r="A13" s="153" t="s">
        <v>20</v>
      </c>
      <c r="B13" s="152" t="s">
        <v>19</v>
      </c>
      <c r="C13" s="152"/>
    </row>
    <row r="14" spans="1:3" ht="25.5" customHeight="1">
      <c r="A14" s="153" t="s">
        <v>21</v>
      </c>
      <c r="B14" s="152" t="s">
        <v>19</v>
      </c>
      <c r="C14" s="152">
        <v>179106</v>
      </c>
    </row>
    <row r="15" spans="1:3" ht="25.5" customHeight="1">
      <c r="A15" s="153" t="s">
        <v>22</v>
      </c>
      <c r="B15" s="152" t="s">
        <v>19</v>
      </c>
      <c r="C15" s="152">
        <v>20890</v>
      </c>
    </row>
    <row r="16" spans="1:3" ht="25.5" customHeight="1">
      <c r="A16" s="153" t="s">
        <v>23</v>
      </c>
      <c r="B16" s="152" t="s">
        <v>19</v>
      </c>
      <c r="C16" s="152">
        <v>24788.52</v>
      </c>
    </row>
  </sheetData>
  <sheetProtection/>
  <mergeCells count="1">
    <mergeCell ref="A2:C2"/>
  </mergeCells>
  <printOptions horizontalCentered="1"/>
  <pageMargins left="0.98" right="0.98" top="0.79" bottom="0.79"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414"/>
  <sheetViews>
    <sheetView zoomScaleSheetLayoutView="100" workbookViewId="0" topLeftCell="A9">
      <selection activeCell="B30" sqref="B30:E30"/>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7" width="9.75390625" style="0" customWidth="1"/>
    <col min="8" max="8" width="9.75390625" style="82" customWidth="1"/>
    <col min="9" max="11" width="8.25390625" style="0" customWidth="1"/>
  </cols>
  <sheetData>
    <row r="1" spans="2:11" s="78" customFormat="1" ht="18.75">
      <c r="B1" s="83" t="s">
        <v>24</v>
      </c>
      <c r="C1" s="83"/>
      <c r="D1" s="83"/>
      <c r="E1" s="83"/>
      <c r="F1" s="84"/>
      <c r="G1" s="84"/>
      <c r="H1" s="85"/>
      <c r="I1" s="84"/>
      <c r="J1" s="84"/>
      <c r="K1" s="84"/>
    </row>
    <row r="2" spans="2:11" s="79" customFormat="1" ht="24" customHeight="1">
      <c r="B2" s="6" t="s">
        <v>25</v>
      </c>
      <c r="C2" s="86"/>
      <c r="D2" s="86"/>
      <c r="E2" s="86"/>
      <c r="F2" s="86"/>
      <c r="G2" s="86"/>
      <c r="H2" s="86"/>
      <c r="I2" s="86"/>
      <c r="J2" s="86"/>
      <c r="K2" s="86"/>
    </row>
    <row r="3" spans="1:11" ht="18" customHeight="1">
      <c r="A3" s="87" t="s">
        <v>26</v>
      </c>
      <c r="B3" s="87"/>
      <c r="C3" s="87"/>
      <c r="D3" s="87"/>
      <c r="E3" s="87"/>
      <c r="F3" s="87"/>
      <c r="G3" s="87"/>
      <c r="H3" s="88"/>
      <c r="I3" s="87"/>
      <c r="J3" s="87"/>
      <c r="K3" s="87"/>
    </row>
    <row r="4" spans="1:11" ht="26.25" customHeight="1">
      <c r="A4" s="89" t="s">
        <v>27</v>
      </c>
      <c r="B4" s="90" t="s">
        <v>28</v>
      </c>
      <c r="C4" s="91"/>
      <c r="D4" s="91"/>
      <c r="E4" s="92"/>
      <c r="F4" s="93" t="s">
        <v>29</v>
      </c>
      <c r="G4" s="93"/>
      <c r="H4" s="93" t="s">
        <v>30</v>
      </c>
      <c r="I4" s="93"/>
      <c r="J4" s="93"/>
      <c r="K4" s="93"/>
    </row>
    <row r="5" spans="1:11" ht="36.75" customHeight="1">
      <c r="A5" s="89"/>
      <c r="B5" s="94"/>
      <c r="C5" s="95"/>
      <c r="D5" s="95"/>
      <c r="E5" s="96"/>
      <c r="F5" s="93" t="s">
        <v>31</v>
      </c>
      <c r="G5" s="93" t="s">
        <v>32</v>
      </c>
      <c r="H5" s="93" t="s">
        <v>33</v>
      </c>
      <c r="I5" s="93" t="s">
        <v>34</v>
      </c>
      <c r="J5" s="93" t="s">
        <v>35</v>
      </c>
      <c r="K5" s="93" t="s">
        <v>36</v>
      </c>
    </row>
    <row r="6" spans="1:11" ht="27" customHeight="1">
      <c r="A6" s="97" t="s">
        <v>37</v>
      </c>
      <c r="B6" s="98"/>
      <c r="C6" s="98"/>
      <c r="D6" s="98"/>
      <c r="E6" s="99"/>
      <c r="F6" s="100">
        <v>34245.96000000001</v>
      </c>
      <c r="G6" s="100">
        <v>24788.52</v>
      </c>
      <c r="H6" s="100">
        <f>H7+H25+H30+H29+H33</f>
        <v>27801.280000000002</v>
      </c>
      <c r="I6" s="100">
        <v>25036.89</v>
      </c>
      <c r="J6" s="100">
        <f>J7+J25+J30+J29+J33</f>
        <v>24828.280000000002</v>
      </c>
      <c r="K6" s="100"/>
    </row>
    <row r="7" spans="1:13" ht="27" customHeight="1">
      <c r="A7" s="101" t="s">
        <v>38</v>
      </c>
      <c r="B7" s="102" t="s">
        <v>39</v>
      </c>
      <c r="C7" s="102"/>
      <c r="D7" s="102"/>
      <c r="E7" s="102"/>
      <c r="F7" s="100">
        <v>28281.910000000003</v>
      </c>
      <c r="G7" s="100">
        <v>19998.97</v>
      </c>
      <c r="H7" s="100">
        <f>SUBTOTAL(9,H8:H24)</f>
        <v>24248.88</v>
      </c>
      <c r="I7" s="100">
        <v>19236.89</v>
      </c>
      <c r="J7" s="100">
        <f>SUBTOTAL(9,J8:J24)</f>
        <v>21732.88</v>
      </c>
      <c r="K7" s="100"/>
      <c r="M7" s="142"/>
    </row>
    <row r="8" spans="1:13" ht="27" customHeight="1">
      <c r="A8" s="103">
        <v>1</v>
      </c>
      <c r="B8" s="104" t="s">
        <v>40</v>
      </c>
      <c r="C8" s="104"/>
      <c r="D8" s="104"/>
      <c r="E8" s="104"/>
      <c r="F8" s="100">
        <v>9514</v>
      </c>
      <c r="G8" s="100">
        <v>7574</v>
      </c>
      <c r="H8" s="100">
        <v>8596</v>
      </c>
      <c r="I8" s="100">
        <v>8000</v>
      </c>
      <c r="J8" s="100">
        <v>7561</v>
      </c>
      <c r="K8" s="100"/>
      <c r="M8" s="142"/>
    </row>
    <row r="9" spans="1:13" ht="27" customHeight="1">
      <c r="A9" s="103">
        <v>2</v>
      </c>
      <c r="B9" s="104" t="s">
        <v>41</v>
      </c>
      <c r="C9" s="104"/>
      <c r="D9" s="104"/>
      <c r="E9" s="104"/>
      <c r="F9" s="100">
        <v>1869</v>
      </c>
      <c r="G9" s="100">
        <v>1854</v>
      </c>
      <c r="H9" s="100">
        <v>1017</v>
      </c>
      <c r="I9" s="100">
        <v>894</v>
      </c>
      <c r="J9" s="100">
        <v>964</v>
      </c>
      <c r="K9" s="100"/>
      <c r="M9" s="142"/>
    </row>
    <row r="10" spans="1:13" ht="54" customHeight="1">
      <c r="A10" s="103">
        <v>3</v>
      </c>
      <c r="B10" s="105" t="s">
        <v>42</v>
      </c>
      <c r="C10" s="106"/>
      <c r="D10" s="106"/>
      <c r="E10" s="107"/>
      <c r="F10" s="100">
        <v>1075</v>
      </c>
      <c r="G10" s="100">
        <v>1035</v>
      </c>
      <c r="H10" s="100">
        <v>476.6</v>
      </c>
      <c r="I10" s="100">
        <v>457.89</v>
      </c>
      <c r="J10" s="100">
        <v>180</v>
      </c>
      <c r="K10" s="100"/>
      <c r="M10" s="142"/>
    </row>
    <row r="11" spans="1:13" ht="27" customHeight="1">
      <c r="A11" s="103">
        <v>4</v>
      </c>
      <c r="B11" s="108" t="s">
        <v>43</v>
      </c>
      <c r="C11" s="109"/>
      <c r="D11" s="109"/>
      <c r="E11" s="110"/>
      <c r="F11" s="100">
        <v>719.4</v>
      </c>
      <c r="G11" s="100">
        <v>699.4</v>
      </c>
      <c r="H11" s="100">
        <v>383.4</v>
      </c>
      <c r="I11" s="100">
        <v>200</v>
      </c>
      <c r="J11" s="100">
        <v>50</v>
      </c>
      <c r="K11" s="100"/>
      <c r="M11" s="142"/>
    </row>
    <row r="12" spans="1:13" ht="27" customHeight="1">
      <c r="A12" s="103">
        <v>5</v>
      </c>
      <c r="B12" s="104" t="s">
        <v>44</v>
      </c>
      <c r="C12" s="104"/>
      <c r="D12" s="104"/>
      <c r="E12" s="104"/>
      <c r="F12" s="100">
        <v>4426.57</v>
      </c>
      <c r="G12" s="100">
        <v>4426.57</v>
      </c>
      <c r="H12" s="100">
        <v>2474.88</v>
      </c>
      <c r="I12" s="100">
        <v>4035</v>
      </c>
      <c r="J12" s="100">
        <v>2474.88</v>
      </c>
      <c r="K12" s="100"/>
      <c r="M12" s="142"/>
    </row>
    <row r="13" spans="1:13" ht="27" customHeight="1">
      <c r="A13" s="103">
        <v>6</v>
      </c>
      <c r="B13" s="104" t="s">
        <v>45</v>
      </c>
      <c r="C13" s="104"/>
      <c r="D13" s="104"/>
      <c r="E13" s="104"/>
      <c r="F13" s="100">
        <v>25.74</v>
      </c>
      <c r="G13" s="100"/>
      <c r="H13" s="100"/>
      <c r="I13" s="100"/>
      <c r="J13" s="100"/>
      <c r="K13" s="100"/>
      <c r="M13" s="142"/>
    </row>
    <row r="14" spans="1:13" ht="27" customHeight="1">
      <c r="A14" s="103">
        <v>7</v>
      </c>
      <c r="B14" s="104" t="s">
        <v>46</v>
      </c>
      <c r="C14" s="104"/>
      <c r="D14" s="104"/>
      <c r="E14" s="104"/>
      <c r="F14" s="100">
        <v>178.2</v>
      </c>
      <c r="G14" s="100"/>
      <c r="H14" s="100">
        <v>169</v>
      </c>
      <c r="I14" s="100"/>
      <c r="J14" s="100"/>
      <c r="K14" s="100"/>
      <c r="M14" s="142"/>
    </row>
    <row r="15" spans="1:13" ht="27" customHeight="1">
      <c r="A15" s="103">
        <v>8</v>
      </c>
      <c r="B15" s="104" t="s">
        <v>47</v>
      </c>
      <c r="C15" s="104"/>
      <c r="D15" s="104"/>
      <c r="E15" s="104"/>
      <c r="F15" s="100"/>
      <c r="G15" s="100"/>
      <c r="H15" s="100"/>
      <c r="I15" s="100"/>
      <c r="J15" s="100"/>
      <c r="K15" s="100"/>
      <c r="M15" s="142"/>
    </row>
    <row r="16" spans="1:13" ht="27" customHeight="1">
      <c r="A16" s="103">
        <v>9</v>
      </c>
      <c r="B16" s="111" t="s">
        <v>48</v>
      </c>
      <c r="C16" s="111"/>
      <c r="D16" s="111"/>
      <c r="E16" s="111"/>
      <c r="F16" s="100">
        <v>4827</v>
      </c>
      <c r="G16" s="100"/>
      <c r="H16" s="100">
        <v>8245</v>
      </c>
      <c r="I16" s="100">
        <v>2200</v>
      </c>
      <c r="J16" s="100">
        <v>7816</v>
      </c>
      <c r="K16" s="100"/>
      <c r="M16" s="142"/>
    </row>
    <row r="17" spans="1:11" ht="27" customHeight="1">
      <c r="A17" s="103">
        <v>10</v>
      </c>
      <c r="B17" s="104" t="s">
        <v>49</v>
      </c>
      <c r="C17" s="104"/>
      <c r="D17" s="104"/>
      <c r="E17" s="104"/>
      <c r="F17" s="100">
        <v>4410</v>
      </c>
      <c r="G17" s="100">
        <v>4410</v>
      </c>
      <c r="H17" s="100">
        <v>1500</v>
      </c>
      <c r="I17" s="100">
        <v>2850</v>
      </c>
      <c r="J17" s="125">
        <v>1500</v>
      </c>
      <c r="K17" s="100"/>
    </row>
    <row r="18" spans="1:11" ht="27" customHeight="1">
      <c r="A18" s="103">
        <v>11</v>
      </c>
      <c r="B18" s="104" t="s">
        <v>50</v>
      </c>
      <c r="C18" s="104"/>
      <c r="D18" s="104"/>
      <c r="E18" s="104"/>
      <c r="F18" s="100"/>
      <c r="G18" s="100"/>
      <c r="H18" s="100"/>
      <c r="I18" s="100"/>
      <c r="J18" s="125"/>
      <c r="K18" s="100"/>
    </row>
    <row r="19" spans="1:11" ht="36.75" customHeight="1">
      <c r="A19" s="103">
        <v>12</v>
      </c>
      <c r="B19" s="104" t="s">
        <v>51</v>
      </c>
      <c r="C19" s="104"/>
      <c r="D19" s="104"/>
      <c r="E19" s="104"/>
      <c r="F19" s="100">
        <v>1237</v>
      </c>
      <c r="G19" s="100"/>
      <c r="H19" s="100">
        <v>1237</v>
      </c>
      <c r="I19" s="100">
        <v>600</v>
      </c>
      <c r="J19" s="125">
        <v>1037</v>
      </c>
      <c r="K19" s="100"/>
    </row>
    <row r="20" spans="1:11" ht="27" customHeight="1">
      <c r="A20" s="103">
        <v>13</v>
      </c>
      <c r="B20" s="104" t="s">
        <v>52</v>
      </c>
      <c r="C20" s="104"/>
      <c r="D20" s="104"/>
      <c r="E20" s="104"/>
      <c r="F20" s="100"/>
      <c r="G20" s="100"/>
      <c r="H20" s="100"/>
      <c r="I20" s="100"/>
      <c r="J20" s="125"/>
      <c r="K20" s="100"/>
    </row>
    <row r="21" spans="1:11" ht="27" customHeight="1">
      <c r="A21" s="103">
        <v>14</v>
      </c>
      <c r="B21" s="104" t="s">
        <v>53</v>
      </c>
      <c r="C21" s="104"/>
      <c r="D21" s="104"/>
      <c r="E21" s="104"/>
      <c r="F21" s="100"/>
      <c r="G21" s="100"/>
      <c r="H21" s="100">
        <v>150</v>
      </c>
      <c r="I21" s="100"/>
      <c r="J21" s="125">
        <v>150</v>
      </c>
      <c r="K21" s="100"/>
    </row>
    <row r="22" spans="1:11" ht="27" customHeight="1">
      <c r="A22" s="103">
        <v>15</v>
      </c>
      <c r="B22" s="104" t="s">
        <v>54</v>
      </c>
      <c r="C22" s="104"/>
      <c r="D22" s="104"/>
      <c r="E22" s="104"/>
      <c r="F22" s="100"/>
      <c r="G22" s="100"/>
      <c r="H22" s="100"/>
      <c r="I22" s="100"/>
      <c r="J22" s="125"/>
      <c r="K22" s="100"/>
    </row>
    <row r="23" spans="1:11" ht="54.75" customHeight="1">
      <c r="A23" s="112">
        <v>16</v>
      </c>
      <c r="B23" s="113" t="s">
        <v>55</v>
      </c>
      <c r="C23" s="114"/>
      <c r="D23" s="114"/>
      <c r="E23" s="115"/>
      <c r="F23" s="100"/>
      <c r="G23" s="100"/>
      <c r="H23" s="100"/>
      <c r="I23" s="100"/>
      <c r="J23" s="125"/>
      <c r="K23" s="100"/>
    </row>
    <row r="24" spans="1:11" s="80" customFormat="1" ht="24.75" customHeight="1">
      <c r="A24" s="116">
        <v>17</v>
      </c>
      <c r="B24" s="117" t="s">
        <v>56</v>
      </c>
      <c r="C24" s="118"/>
      <c r="D24" s="118"/>
      <c r="E24" s="119"/>
      <c r="F24" s="100"/>
      <c r="G24" s="100"/>
      <c r="H24" s="100"/>
      <c r="I24" s="100"/>
      <c r="J24" s="143"/>
      <c r="K24" s="143"/>
    </row>
    <row r="25" spans="1:11" ht="24.75" customHeight="1">
      <c r="A25" s="101" t="s">
        <v>57</v>
      </c>
      <c r="B25" s="120" t="s">
        <v>58</v>
      </c>
      <c r="C25" s="120"/>
      <c r="D25" s="120"/>
      <c r="E25" s="120"/>
      <c r="F25" s="121">
        <v>3664.05</v>
      </c>
      <c r="G25" s="100">
        <v>2489.55</v>
      </c>
      <c r="H25" s="100">
        <f>SUBTOTAL(9,H26:H27)</f>
        <v>3252.4</v>
      </c>
      <c r="I25" s="100">
        <v>3300</v>
      </c>
      <c r="J25" s="125">
        <f>SUBTOTAL(9,J26:J28)</f>
        <v>2795.4</v>
      </c>
      <c r="K25" s="100"/>
    </row>
    <row r="26" spans="1:11" ht="24.75" customHeight="1">
      <c r="A26" s="101"/>
      <c r="B26" s="122" t="s">
        <v>59</v>
      </c>
      <c r="C26" s="123"/>
      <c r="D26" s="123"/>
      <c r="E26" s="124"/>
      <c r="F26" s="100">
        <v>1704</v>
      </c>
      <c r="G26" s="100">
        <v>921</v>
      </c>
      <c r="H26" s="100">
        <v>2244</v>
      </c>
      <c r="I26" s="100">
        <v>1700</v>
      </c>
      <c r="J26" s="125">
        <v>2243</v>
      </c>
      <c r="K26" s="100"/>
    </row>
    <row r="27" spans="1:11" ht="24.75" customHeight="1">
      <c r="A27" s="101"/>
      <c r="B27" s="122" t="s">
        <v>60</v>
      </c>
      <c r="C27" s="123"/>
      <c r="D27" s="123"/>
      <c r="E27" s="124"/>
      <c r="F27" s="100">
        <v>1960.05</v>
      </c>
      <c r="G27" s="100">
        <v>1568.55</v>
      </c>
      <c r="H27" s="100">
        <v>1008.4</v>
      </c>
      <c r="I27" s="100">
        <v>1600</v>
      </c>
      <c r="J27" s="125">
        <v>552.4</v>
      </c>
      <c r="K27" s="100"/>
    </row>
    <row r="28" spans="1:11" ht="24.75" customHeight="1">
      <c r="A28" s="125"/>
      <c r="B28" s="126" t="s">
        <v>61</v>
      </c>
      <c r="C28" s="127"/>
      <c r="D28" s="127"/>
      <c r="E28" s="128"/>
      <c r="F28" s="100"/>
      <c r="G28" s="100"/>
      <c r="H28" s="100"/>
      <c r="I28" s="100"/>
      <c r="J28" s="125"/>
      <c r="K28" s="144"/>
    </row>
    <row r="29" spans="1:11" ht="24.75" customHeight="1">
      <c r="A29" s="129" t="s">
        <v>62</v>
      </c>
      <c r="B29" s="130" t="s">
        <v>63</v>
      </c>
      <c r="C29" s="131"/>
      <c r="D29" s="131"/>
      <c r="E29" s="132"/>
      <c r="F29" s="100">
        <v>2300</v>
      </c>
      <c r="G29" s="100">
        <v>2300</v>
      </c>
      <c r="H29" s="100">
        <f>SUBTOTAL(9,H30:H32)</f>
        <v>300</v>
      </c>
      <c r="I29" s="100">
        <v>2000</v>
      </c>
      <c r="J29" s="100">
        <f>SUBTOTAL(9,J30:J32)</f>
        <v>300</v>
      </c>
      <c r="K29" s="144"/>
    </row>
    <row r="30" spans="1:11" ht="24.75" customHeight="1">
      <c r="A30" s="125"/>
      <c r="B30" s="126" t="s">
        <v>64</v>
      </c>
      <c r="C30" s="127"/>
      <c r="D30" s="127"/>
      <c r="E30" s="128"/>
      <c r="F30" s="100">
        <v>2300</v>
      </c>
      <c r="G30" s="100">
        <v>2300</v>
      </c>
      <c r="H30" s="100">
        <v>0</v>
      </c>
      <c r="I30" s="100">
        <v>2000</v>
      </c>
      <c r="J30" s="100"/>
      <c r="K30" s="144"/>
    </row>
    <row r="31" spans="1:11" ht="24.75" customHeight="1">
      <c r="A31" s="125"/>
      <c r="B31" s="122" t="s">
        <v>60</v>
      </c>
      <c r="C31" s="123"/>
      <c r="D31" s="123"/>
      <c r="E31" s="124"/>
      <c r="F31" s="100"/>
      <c r="G31" s="100"/>
      <c r="H31" s="133">
        <v>300</v>
      </c>
      <c r="I31" s="100"/>
      <c r="J31" s="100">
        <v>300</v>
      </c>
      <c r="K31" s="144"/>
    </row>
    <row r="32" spans="1:11" ht="24.75" customHeight="1">
      <c r="A32" s="125"/>
      <c r="B32" s="126" t="s">
        <v>61</v>
      </c>
      <c r="C32" s="127"/>
      <c r="D32" s="127"/>
      <c r="E32" s="128"/>
      <c r="F32" s="100"/>
      <c r="G32" s="100"/>
      <c r="H32" s="100"/>
      <c r="I32" s="100"/>
      <c r="J32" s="100"/>
      <c r="K32" s="144"/>
    </row>
    <row r="33" spans="1:11" ht="24.75" customHeight="1">
      <c r="A33" s="129" t="s">
        <v>65</v>
      </c>
      <c r="B33" s="130" t="s">
        <v>66</v>
      </c>
      <c r="C33" s="131"/>
      <c r="D33" s="131"/>
      <c r="E33" s="132"/>
      <c r="F33" s="100">
        <v>0</v>
      </c>
      <c r="G33" s="100">
        <v>0</v>
      </c>
      <c r="H33" s="100">
        <v>0</v>
      </c>
      <c r="I33" s="100">
        <v>500</v>
      </c>
      <c r="J33" s="100">
        <v>0</v>
      </c>
      <c r="K33" s="144"/>
    </row>
    <row r="34" spans="1:11" ht="24.75" customHeight="1">
      <c r="A34" s="125"/>
      <c r="B34" s="126" t="s">
        <v>67</v>
      </c>
      <c r="C34" s="127"/>
      <c r="D34" s="127"/>
      <c r="E34" s="128"/>
      <c r="F34" s="100">
        <v>0</v>
      </c>
      <c r="G34" s="100">
        <v>0</v>
      </c>
      <c r="H34" s="100"/>
      <c r="I34" s="100">
        <v>500</v>
      </c>
      <c r="J34" s="100">
        <v>0</v>
      </c>
      <c r="K34" s="144"/>
    </row>
    <row r="35" spans="1:11" ht="24.75" customHeight="1">
      <c r="A35" s="134"/>
      <c r="B35" s="122" t="s">
        <v>60</v>
      </c>
      <c r="C35" s="123"/>
      <c r="D35" s="123"/>
      <c r="E35" s="124"/>
      <c r="F35" s="135"/>
      <c r="G35" s="135"/>
      <c r="H35" s="135"/>
      <c r="I35" s="135"/>
      <c r="J35" s="135"/>
      <c r="K35" s="144"/>
    </row>
    <row r="36" spans="1:11" s="81" customFormat="1" ht="24.75" customHeight="1">
      <c r="A36" s="136"/>
      <c r="B36" s="126" t="s">
        <v>61</v>
      </c>
      <c r="C36" s="127"/>
      <c r="D36" s="127"/>
      <c r="E36" s="128"/>
      <c r="F36" s="137"/>
      <c r="G36" s="137"/>
      <c r="H36" s="137"/>
      <c r="I36" s="137"/>
      <c r="J36" s="145"/>
      <c r="K36" s="144"/>
    </row>
    <row r="37" spans="1:11" s="81" customFormat="1" ht="34.5" customHeight="1">
      <c r="A37" s="138" t="s">
        <v>68</v>
      </c>
      <c r="B37" s="138"/>
      <c r="C37" s="138"/>
      <c r="D37" s="138"/>
      <c r="E37" s="138"/>
      <c r="F37" s="138"/>
      <c r="G37" s="138"/>
      <c r="H37" s="139"/>
      <c r="I37" s="138"/>
      <c r="J37" s="138"/>
      <c r="K37" s="138"/>
    </row>
    <row r="38" spans="1:11" s="81" customFormat="1" ht="14.25">
      <c r="A38" s="140" t="s">
        <v>69</v>
      </c>
      <c r="B38" s="140"/>
      <c r="C38" s="140"/>
      <c r="D38" s="140"/>
      <c r="E38" s="140"/>
      <c r="F38" s="140"/>
      <c r="G38" s="140"/>
      <c r="H38" s="141"/>
      <c r="I38" s="140"/>
      <c r="J38" s="140"/>
      <c r="K38" s="140"/>
    </row>
    <row r="39" spans="1:11" s="81" customFormat="1" ht="15.75" customHeight="1">
      <c r="A39" s="140" t="s">
        <v>70</v>
      </c>
      <c r="B39" s="140"/>
      <c r="C39" s="140"/>
      <c r="D39" s="140"/>
      <c r="E39" s="140"/>
      <c r="F39" s="140"/>
      <c r="G39" s="140"/>
      <c r="H39" s="141"/>
      <c r="I39" s="140"/>
      <c r="J39" s="140"/>
      <c r="K39" s="140"/>
    </row>
    <row r="40" s="81" customFormat="1" ht="14.25">
      <c r="H40" s="141"/>
    </row>
    <row r="41" s="81" customFormat="1" ht="14.25">
      <c r="H41" s="141"/>
    </row>
    <row r="42" s="81" customFormat="1" ht="14.25">
      <c r="H42" s="141"/>
    </row>
    <row r="43" s="81" customFormat="1" ht="14.25">
      <c r="H43" s="141"/>
    </row>
    <row r="44" s="81" customFormat="1" ht="14.25">
      <c r="H44" s="141"/>
    </row>
    <row r="45" s="81" customFormat="1" ht="14.25">
      <c r="H45" s="141"/>
    </row>
    <row r="46" s="81" customFormat="1" ht="14.25">
      <c r="H46" s="141"/>
    </row>
    <row r="47" s="81" customFormat="1" ht="14.25">
      <c r="H47" s="141"/>
    </row>
    <row r="48" s="81" customFormat="1" ht="14.25">
      <c r="H48" s="141"/>
    </row>
    <row r="49" s="81" customFormat="1" ht="14.25">
      <c r="H49" s="141"/>
    </row>
    <row r="50" s="81" customFormat="1" ht="14.25">
      <c r="H50" s="141"/>
    </row>
    <row r="51" s="81" customFormat="1" ht="14.25">
      <c r="H51" s="141"/>
    </row>
    <row r="52" s="81" customFormat="1" ht="14.25">
      <c r="H52" s="141"/>
    </row>
    <row r="53" s="81" customFormat="1" ht="14.25">
      <c r="H53" s="141"/>
    </row>
    <row r="54" s="81" customFormat="1" ht="14.25">
      <c r="H54" s="141"/>
    </row>
    <row r="55" s="81" customFormat="1" ht="14.25">
      <c r="H55" s="141"/>
    </row>
    <row r="56" s="81" customFormat="1" ht="14.25">
      <c r="H56" s="141"/>
    </row>
    <row r="57" s="81" customFormat="1" ht="14.25">
      <c r="H57" s="141"/>
    </row>
    <row r="58" s="81" customFormat="1" ht="14.25">
      <c r="H58" s="141"/>
    </row>
    <row r="59" s="81" customFormat="1" ht="14.25">
      <c r="H59" s="141"/>
    </row>
    <row r="60" s="81" customFormat="1" ht="14.25">
      <c r="H60" s="141"/>
    </row>
    <row r="61" s="81" customFormat="1" ht="14.25">
      <c r="H61" s="141"/>
    </row>
    <row r="62" s="81" customFormat="1" ht="14.25">
      <c r="H62" s="141"/>
    </row>
    <row r="63" s="81" customFormat="1" ht="14.25">
      <c r="H63" s="141"/>
    </row>
    <row r="64" s="81" customFormat="1" ht="14.25">
      <c r="H64" s="141"/>
    </row>
    <row r="65" s="81" customFormat="1" ht="14.25">
      <c r="H65" s="141"/>
    </row>
    <row r="66" s="81" customFormat="1" ht="14.25">
      <c r="H66" s="141"/>
    </row>
    <row r="67" s="81" customFormat="1" ht="14.25">
      <c r="H67" s="141"/>
    </row>
    <row r="68" s="81" customFormat="1" ht="14.25">
      <c r="H68" s="141"/>
    </row>
    <row r="69" s="81" customFormat="1" ht="14.25">
      <c r="H69" s="141"/>
    </row>
    <row r="70" s="81" customFormat="1" ht="14.25">
      <c r="H70" s="141"/>
    </row>
    <row r="71" s="81" customFormat="1" ht="14.25">
      <c r="H71" s="141"/>
    </row>
    <row r="72" s="81" customFormat="1" ht="14.25">
      <c r="H72" s="141"/>
    </row>
    <row r="73" s="81" customFormat="1" ht="14.25">
      <c r="H73" s="141"/>
    </row>
    <row r="74" s="81" customFormat="1" ht="14.25">
      <c r="H74" s="141"/>
    </row>
    <row r="75" s="81" customFormat="1" ht="14.25">
      <c r="H75" s="141"/>
    </row>
    <row r="76" s="81" customFormat="1" ht="14.25">
      <c r="H76" s="141"/>
    </row>
    <row r="77" s="81" customFormat="1" ht="14.25">
      <c r="H77" s="141"/>
    </row>
    <row r="78" s="81" customFormat="1" ht="14.25">
      <c r="H78" s="141"/>
    </row>
    <row r="79" s="81" customFormat="1" ht="14.25">
      <c r="H79" s="141"/>
    </row>
    <row r="80" s="81" customFormat="1" ht="14.25">
      <c r="H80" s="141"/>
    </row>
    <row r="81" s="81" customFormat="1" ht="14.25">
      <c r="H81" s="141"/>
    </row>
    <row r="82" s="81" customFormat="1" ht="14.25">
      <c r="H82" s="141"/>
    </row>
    <row r="83" s="81" customFormat="1" ht="14.25">
      <c r="H83" s="141"/>
    </row>
    <row r="84" s="81" customFormat="1" ht="14.25">
      <c r="H84" s="141"/>
    </row>
    <row r="85" s="81" customFormat="1" ht="14.25">
      <c r="H85" s="141"/>
    </row>
    <row r="86" s="81" customFormat="1" ht="14.25">
      <c r="H86" s="141"/>
    </row>
    <row r="87" s="81" customFormat="1" ht="14.25">
      <c r="H87" s="141"/>
    </row>
    <row r="88" s="81" customFormat="1" ht="14.25">
      <c r="H88" s="141"/>
    </row>
    <row r="89" s="81" customFormat="1" ht="14.25">
      <c r="H89" s="141"/>
    </row>
    <row r="90" s="81" customFormat="1" ht="14.25">
      <c r="H90" s="141"/>
    </row>
    <row r="91" s="81" customFormat="1" ht="14.25">
      <c r="H91" s="141"/>
    </row>
    <row r="92" s="81" customFormat="1" ht="14.25">
      <c r="H92" s="141"/>
    </row>
    <row r="93" s="81" customFormat="1" ht="14.25">
      <c r="H93" s="141"/>
    </row>
    <row r="94" s="81" customFormat="1" ht="14.25">
      <c r="H94" s="141"/>
    </row>
    <row r="95" s="81" customFormat="1" ht="14.25">
      <c r="H95" s="141"/>
    </row>
    <row r="96" s="81" customFormat="1" ht="14.25">
      <c r="H96" s="141"/>
    </row>
    <row r="97" s="81" customFormat="1" ht="14.25">
      <c r="H97" s="141"/>
    </row>
    <row r="98" s="81" customFormat="1" ht="14.25">
      <c r="H98" s="141"/>
    </row>
    <row r="99" s="81" customFormat="1" ht="14.25">
      <c r="H99" s="141"/>
    </row>
    <row r="100" s="81" customFormat="1" ht="14.25">
      <c r="H100" s="141"/>
    </row>
    <row r="101" s="81" customFormat="1" ht="14.25">
      <c r="H101" s="141"/>
    </row>
    <row r="102" s="81" customFormat="1" ht="14.25">
      <c r="H102" s="141"/>
    </row>
    <row r="103" s="81" customFormat="1" ht="14.25">
      <c r="H103" s="141"/>
    </row>
    <row r="104" s="81" customFormat="1" ht="14.25">
      <c r="H104" s="141"/>
    </row>
    <row r="105" s="81" customFormat="1" ht="14.25">
      <c r="H105" s="141"/>
    </row>
    <row r="106" s="81" customFormat="1" ht="14.25">
      <c r="H106" s="141"/>
    </row>
    <row r="107" s="81" customFormat="1" ht="14.25">
      <c r="H107" s="141"/>
    </row>
    <row r="108" s="81" customFormat="1" ht="14.25">
      <c r="H108" s="141"/>
    </row>
    <row r="109" s="81" customFormat="1" ht="14.25">
      <c r="H109" s="141"/>
    </row>
    <row r="110" s="81" customFormat="1" ht="14.25">
      <c r="H110" s="141"/>
    </row>
    <row r="111" s="81" customFormat="1" ht="14.25">
      <c r="H111" s="141"/>
    </row>
    <row r="112" s="81" customFormat="1" ht="14.25">
      <c r="H112" s="141"/>
    </row>
    <row r="113" s="81" customFormat="1" ht="14.25">
      <c r="H113" s="141"/>
    </row>
    <row r="114" s="81" customFormat="1" ht="14.25">
      <c r="H114" s="141"/>
    </row>
    <row r="115" s="81" customFormat="1" ht="14.25">
      <c r="H115" s="141"/>
    </row>
    <row r="116" s="81" customFormat="1" ht="14.25">
      <c r="H116" s="141"/>
    </row>
    <row r="117" s="81" customFormat="1" ht="14.25">
      <c r="H117" s="141"/>
    </row>
    <row r="118" s="81" customFormat="1" ht="14.25">
      <c r="H118" s="141"/>
    </row>
    <row r="119" s="81" customFormat="1" ht="14.25">
      <c r="H119" s="141"/>
    </row>
    <row r="120" s="81" customFormat="1" ht="14.25">
      <c r="H120" s="141"/>
    </row>
    <row r="121" s="81" customFormat="1" ht="14.25">
      <c r="H121" s="141"/>
    </row>
    <row r="122" s="81" customFormat="1" ht="14.25">
      <c r="H122" s="141"/>
    </row>
    <row r="123" s="81" customFormat="1" ht="14.25">
      <c r="H123" s="141"/>
    </row>
    <row r="124" s="81" customFormat="1" ht="14.25">
      <c r="H124" s="141"/>
    </row>
    <row r="125" s="81" customFormat="1" ht="14.25">
      <c r="H125" s="141"/>
    </row>
    <row r="126" s="81" customFormat="1" ht="14.25">
      <c r="H126" s="141"/>
    </row>
    <row r="127" s="81" customFormat="1" ht="14.25">
      <c r="H127" s="141"/>
    </row>
    <row r="128" s="81" customFormat="1" ht="14.25">
      <c r="H128" s="141"/>
    </row>
    <row r="129" s="81" customFormat="1" ht="14.25">
      <c r="H129" s="141"/>
    </row>
    <row r="130" s="81" customFormat="1" ht="14.25">
      <c r="H130" s="141"/>
    </row>
    <row r="131" s="81" customFormat="1" ht="14.25">
      <c r="H131" s="141"/>
    </row>
    <row r="132" s="81" customFormat="1" ht="14.25">
      <c r="H132" s="141"/>
    </row>
    <row r="133" s="81" customFormat="1" ht="14.25">
      <c r="H133" s="141"/>
    </row>
    <row r="134" s="81" customFormat="1" ht="14.25">
      <c r="H134" s="141"/>
    </row>
    <row r="135" s="81" customFormat="1" ht="14.25">
      <c r="H135" s="141"/>
    </row>
    <row r="136" s="81" customFormat="1" ht="14.25">
      <c r="H136" s="141"/>
    </row>
    <row r="137" s="81" customFormat="1" ht="14.25">
      <c r="H137" s="141"/>
    </row>
    <row r="138" s="81" customFormat="1" ht="14.25">
      <c r="H138" s="141"/>
    </row>
    <row r="139" s="81" customFormat="1" ht="14.25">
      <c r="H139" s="141"/>
    </row>
    <row r="140" s="81" customFormat="1" ht="14.25">
      <c r="H140" s="141"/>
    </row>
    <row r="141" s="81" customFormat="1" ht="14.25">
      <c r="H141" s="141"/>
    </row>
    <row r="142" s="81" customFormat="1" ht="14.25">
      <c r="H142" s="141"/>
    </row>
    <row r="143" s="81" customFormat="1" ht="14.25">
      <c r="H143" s="141"/>
    </row>
    <row r="144" s="81" customFormat="1" ht="14.25">
      <c r="H144" s="141"/>
    </row>
    <row r="145" s="81" customFormat="1" ht="14.25">
      <c r="H145" s="141"/>
    </row>
    <row r="146" s="81" customFormat="1" ht="14.25">
      <c r="H146" s="141"/>
    </row>
    <row r="147" s="81" customFormat="1" ht="14.25">
      <c r="H147" s="141"/>
    </row>
    <row r="148" s="81" customFormat="1" ht="14.25">
      <c r="H148" s="141"/>
    </row>
    <row r="149" s="81" customFormat="1" ht="14.25">
      <c r="H149" s="141"/>
    </row>
    <row r="150" s="81" customFormat="1" ht="14.25">
      <c r="H150" s="141"/>
    </row>
    <row r="151" s="81" customFormat="1" ht="14.25">
      <c r="H151" s="141"/>
    </row>
    <row r="152" s="81" customFormat="1" ht="14.25">
      <c r="H152" s="141"/>
    </row>
    <row r="153" s="81" customFormat="1" ht="14.25">
      <c r="H153" s="141"/>
    </row>
    <row r="154" s="81" customFormat="1" ht="14.25">
      <c r="H154" s="141"/>
    </row>
    <row r="155" s="81" customFormat="1" ht="14.25">
      <c r="H155" s="141"/>
    </row>
    <row r="156" s="81" customFormat="1" ht="14.25">
      <c r="H156" s="141"/>
    </row>
    <row r="157" s="81" customFormat="1" ht="14.25">
      <c r="H157" s="141"/>
    </row>
    <row r="158" s="81" customFormat="1" ht="14.25">
      <c r="H158" s="141"/>
    </row>
    <row r="159" s="81" customFormat="1" ht="14.25">
      <c r="H159" s="141"/>
    </row>
    <row r="160" s="81" customFormat="1" ht="14.25">
      <c r="H160" s="141"/>
    </row>
    <row r="161" s="81" customFormat="1" ht="14.25">
      <c r="H161" s="141"/>
    </row>
    <row r="162" s="81" customFormat="1" ht="14.25">
      <c r="H162" s="141"/>
    </row>
    <row r="163" s="81" customFormat="1" ht="14.25">
      <c r="H163" s="141"/>
    </row>
    <row r="164" s="81" customFormat="1" ht="14.25">
      <c r="H164" s="141"/>
    </row>
    <row r="165" s="81" customFormat="1" ht="14.25">
      <c r="H165" s="141"/>
    </row>
    <row r="166" s="81" customFormat="1" ht="14.25">
      <c r="H166" s="141"/>
    </row>
    <row r="167" s="81" customFormat="1" ht="14.25">
      <c r="H167" s="141"/>
    </row>
    <row r="168" s="81" customFormat="1" ht="14.25">
      <c r="H168" s="141"/>
    </row>
    <row r="169" s="81" customFormat="1" ht="14.25">
      <c r="H169" s="141"/>
    </row>
    <row r="170" s="81" customFormat="1" ht="14.25">
      <c r="H170" s="141"/>
    </row>
    <row r="171" s="81" customFormat="1" ht="14.25">
      <c r="H171" s="141"/>
    </row>
    <row r="172" s="81" customFormat="1" ht="14.25">
      <c r="H172" s="141"/>
    </row>
    <row r="173" s="81" customFormat="1" ht="14.25">
      <c r="H173" s="141"/>
    </row>
    <row r="174" s="81" customFormat="1" ht="14.25">
      <c r="H174" s="141"/>
    </row>
    <row r="175" s="81" customFormat="1" ht="14.25">
      <c r="H175" s="141"/>
    </row>
    <row r="176" s="81" customFormat="1" ht="14.25">
      <c r="H176" s="141"/>
    </row>
    <row r="177" s="81" customFormat="1" ht="14.25">
      <c r="H177" s="141"/>
    </row>
    <row r="178" s="81" customFormat="1" ht="14.25">
      <c r="H178" s="141"/>
    </row>
    <row r="179" s="81" customFormat="1" ht="14.25">
      <c r="H179" s="141"/>
    </row>
    <row r="180" s="81" customFormat="1" ht="14.25">
      <c r="H180" s="141"/>
    </row>
    <row r="181" s="81" customFormat="1" ht="14.25">
      <c r="H181" s="141"/>
    </row>
    <row r="182" s="81" customFormat="1" ht="14.25">
      <c r="H182" s="141"/>
    </row>
    <row r="183" s="81" customFormat="1" ht="14.25">
      <c r="H183" s="141"/>
    </row>
    <row r="184" s="81" customFormat="1" ht="14.25">
      <c r="H184" s="141"/>
    </row>
    <row r="185" s="81" customFormat="1" ht="14.25">
      <c r="H185" s="141"/>
    </row>
    <row r="186" s="81" customFormat="1" ht="14.25">
      <c r="H186" s="141"/>
    </row>
    <row r="187" s="81" customFormat="1" ht="14.25">
      <c r="H187" s="141"/>
    </row>
    <row r="188" s="81" customFormat="1" ht="14.25">
      <c r="H188" s="141"/>
    </row>
    <row r="189" s="81" customFormat="1" ht="14.25">
      <c r="H189" s="141"/>
    </row>
    <row r="190" s="81" customFormat="1" ht="14.25">
      <c r="H190" s="141"/>
    </row>
    <row r="191" s="81" customFormat="1" ht="14.25">
      <c r="H191" s="141"/>
    </row>
    <row r="192" s="81" customFormat="1" ht="14.25">
      <c r="H192" s="141"/>
    </row>
    <row r="193" s="81" customFormat="1" ht="14.25">
      <c r="H193" s="141"/>
    </row>
    <row r="194" s="81" customFormat="1" ht="14.25">
      <c r="H194" s="141"/>
    </row>
    <row r="195" s="81" customFormat="1" ht="14.25">
      <c r="H195" s="141"/>
    </row>
    <row r="196" s="81" customFormat="1" ht="14.25">
      <c r="H196" s="141"/>
    </row>
    <row r="197" s="81" customFormat="1" ht="14.25">
      <c r="H197" s="141"/>
    </row>
    <row r="198" s="81" customFormat="1" ht="14.25">
      <c r="H198" s="141"/>
    </row>
    <row r="199" s="81" customFormat="1" ht="14.25">
      <c r="H199" s="141"/>
    </row>
    <row r="200" s="81" customFormat="1" ht="14.25">
      <c r="H200" s="141"/>
    </row>
    <row r="201" s="81" customFormat="1" ht="14.25">
      <c r="H201" s="141"/>
    </row>
    <row r="202" s="81" customFormat="1" ht="14.25">
      <c r="H202" s="141"/>
    </row>
    <row r="203" s="81" customFormat="1" ht="14.25">
      <c r="H203" s="141"/>
    </row>
    <row r="204" s="81" customFormat="1" ht="14.25">
      <c r="H204" s="141"/>
    </row>
    <row r="205" s="81" customFormat="1" ht="14.25">
      <c r="H205" s="141"/>
    </row>
    <row r="206" s="81" customFormat="1" ht="14.25">
      <c r="H206" s="141"/>
    </row>
    <row r="207" s="81" customFormat="1" ht="14.25">
      <c r="H207" s="141"/>
    </row>
    <row r="208" s="81" customFormat="1" ht="14.25">
      <c r="H208" s="141"/>
    </row>
    <row r="209" s="81" customFormat="1" ht="14.25">
      <c r="H209" s="141"/>
    </row>
    <row r="210" s="81" customFormat="1" ht="14.25">
      <c r="H210" s="141"/>
    </row>
    <row r="211" s="81" customFormat="1" ht="14.25">
      <c r="H211" s="141"/>
    </row>
    <row r="212" s="81" customFormat="1" ht="14.25">
      <c r="H212" s="141"/>
    </row>
    <row r="213" s="81" customFormat="1" ht="14.25">
      <c r="H213" s="141"/>
    </row>
    <row r="214" s="81" customFormat="1" ht="14.25">
      <c r="H214" s="141"/>
    </row>
    <row r="215" s="81" customFormat="1" ht="14.25">
      <c r="H215" s="141"/>
    </row>
    <row r="216" s="81" customFormat="1" ht="14.25">
      <c r="H216" s="141"/>
    </row>
    <row r="217" s="81" customFormat="1" ht="14.25">
      <c r="H217" s="141"/>
    </row>
    <row r="218" s="81" customFormat="1" ht="14.25">
      <c r="H218" s="141"/>
    </row>
    <row r="219" s="81" customFormat="1" ht="14.25">
      <c r="H219" s="141"/>
    </row>
    <row r="220" s="81" customFormat="1" ht="14.25">
      <c r="H220" s="141"/>
    </row>
    <row r="221" s="81" customFormat="1" ht="14.25">
      <c r="H221" s="141"/>
    </row>
    <row r="222" s="81" customFormat="1" ht="14.25">
      <c r="H222" s="141"/>
    </row>
    <row r="223" s="81" customFormat="1" ht="14.25">
      <c r="H223" s="141"/>
    </row>
    <row r="224" s="81" customFormat="1" ht="14.25">
      <c r="H224" s="141"/>
    </row>
    <row r="225" s="81" customFormat="1" ht="14.25">
      <c r="H225" s="141"/>
    </row>
    <row r="226" s="81" customFormat="1" ht="14.25">
      <c r="H226" s="141"/>
    </row>
    <row r="227" s="81" customFormat="1" ht="14.25">
      <c r="H227" s="141"/>
    </row>
    <row r="228" s="81" customFormat="1" ht="14.25">
      <c r="H228" s="141"/>
    </row>
    <row r="229" s="81" customFormat="1" ht="14.25">
      <c r="H229" s="141"/>
    </row>
    <row r="230" s="81" customFormat="1" ht="14.25">
      <c r="H230" s="141"/>
    </row>
    <row r="231" s="81" customFormat="1" ht="14.25">
      <c r="H231" s="141"/>
    </row>
    <row r="232" s="81" customFormat="1" ht="14.25">
      <c r="H232" s="141"/>
    </row>
    <row r="233" s="81" customFormat="1" ht="14.25">
      <c r="H233" s="141"/>
    </row>
    <row r="234" s="81" customFormat="1" ht="14.25">
      <c r="H234" s="141"/>
    </row>
    <row r="235" s="81" customFormat="1" ht="14.25">
      <c r="H235" s="141"/>
    </row>
    <row r="236" s="81" customFormat="1" ht="14.25">
      <c r="H236" s="141"/>
    </row>
    <row r="237" s="81" customFormat="1" ht="14.25">
      <c r="H237" s="141"/>
    </row>
    <row r="238" s="81" customFormat="1" ht="14.25">
      <c r="H238" s="141"/>
    </row>
    <row r="239" s="81" customFormat="1" ht="14.25">
      <c r="H239" s="141"/>
    </row>
    <row r="240" s="81" customFormat="1" ht="14.25">
      <c r="H240" s="141"/>
    </row>
    <row r="241" s="81" customFormat="1" ht="14.25">
      <c r="H241" s="141"/>
    </row>
    <row r="242" s="81" customFormat="1" ht="14.25">
      <c r="H242" s="141"/>
    </row>
    <row r="243" s="81" customFormat="1" ht="14.25">
      <c r="H243" s="141"/>
    </row>
    <row r="244" s="81" customFormat="1" ht="14.25">
      <c r="H244" s="141"/>
    </row>
    <row r="245" s="81" customFormat="1" ht="14.25">
      <c r="H245" s="141"/>
    </row>
    <row r="246" s="81" customFormat="1" ht="14.25">
      <c r="H246" s="141"/>
    </row>
    <row r="247" s="81" customFormat="1" ht="14.25">
      <c r="H247" s="141"/>
    </row>
    <row r="248" s="81" customFormat="1" ht="14.25">
      <c r="H248" s="141"/>
    </row>
    <row r="249" s="81" customFormat="1" ht="14.25">
      <c r="H249" s="141"/>
    </row>
    <row r="250" s="81" customFormat="1" ht="14.25">
      <c r="H250" s="141"/>
    </row>
    <row r="251" s="81" customFormat="1" ht="14.25">
      <c r="H251" s="141"/>
    </row>
    <row r="252" s="81" customFormat="1" ht="14.25">
      <c r="H252" s="141"/>
    </row>
    <row r="253" s="81" customFormat="1" ht="14.25">
      <c r="H253" s="141"/>
    </row>
    <row r="254" s="81" customFormat="1" ht="14.25">
      <c r="H254" s="141"/>
    </row>
    <row r="255" s="81" customFormat="1" ht="14.25">
      <c r="H255" s="141"/>
    </row>
    <row r="256" s="81" customFormat="1" ht="14.25">
      <c r="H256" s="141"/>
    </row>
    <row r="257" s="81" customFormat="1" ht="14.25">
      <c r="H257" s="141"/>
    </row>
    <row r="258" s="81" customFormat="1" ht="14.25">
      <c r="H258" s="141"/>
    </row>
    <row r="259" s="81" customFormat="1" ht="14.25">
      <c r="H259" s="141"/>
    </row>
    <row r="260" s="81" customFormat="1" ht="14.25">
      <c r="H260" s="141"/>
    </row>
    <row r="261" s="81" customFormat="1" ht="14.25">
      <c r="H261" s="141"/>
    </row>
    <row r="262" s="81" customFormat="1" ht="14.25">
      <c r="H262" s="141"/>
    </row>
    <row r="263" s="81" customFormat="1" ht="14.25">
      <c r="H263" s="141"/>
    </row>
    <row r="264" s="81" customFormat="1" ht="14.25">
      <c r="H264" s="141"/>
    </row>
    <row r="265" s="81" customFormat="1" ht="14.25">
      <c r="H265" s="141"/>
    </row>
    <row r="266" s="81" customFormat="1" ht="14.25">
      <c r="H266" s="141"/>
    </row>
    <row r="267" s="81" customFormat="1" ht="14.25">
      <c r="H267" s="141"/>
    </row>
    <row r="268" s="81" customFormat="1" ht="14.25">
      <c r="H268" s="141"/>
    </row>
    <row r="269" s="81" customFormat="1" ht="14.25">
      <c r="H269" s="141"/>
    </row>
    <row r="270" s="81" customFormat="1" ht="14.25">
      <c r="H270" s="141"/>
    </row>
    <row r="271" s="81" customFormat="1" ht="14.25">
      <c r="H271" s="141"/>
    </row>
    <row r="272" s="81" customFormat="1" ht="14.25">
      <c r="H272" s="141"/>
    </row>
    <row r="273" s="81" customFormat="1" ht="14.25">
      <c r="H273" s="141"/>
    </row>
    <row r="274" s="81" customFormat="1" ht="14.25">
      <c r="H274" s="141"/>
    </row>
    <row r="275" s="81" customFormat="1" ht="14.25">
      <c r="H275" s="141"/>
    </row>
    <row r="276" s="81" customFormat="1" ht="14.25">
      <c r="H276" s="141"/>
    </row>
    <row r="277" s="81" customFormat="1" ht="14.25">
      <c r="H277" s="141"/>
    </row>
    <row r="278" s="81" customFormat="1" ht="14.25">
      <c r="H278" s="141"/>
    </row>
    <row r="279" s="81" customFormat="1" ht="14.25">
      <c r="H279" s="141"/>
    </row>
    <row r="280" s="81" customFormat="1" ht="14.25">
      <c r="H280" s="141"/>
    </row>
    <row r="281" s="81" customFormat="1" ht="14.25">
      <c r="H281" s="141"/>
    </row>
    <row r="282" s="81" customFormat="1" ht="14.25">
      <c r="H282" s="141"/>
    </row>
    <row r="283" s="81" customFormat="1" ht="14.25">
      <c r="H283" s="141"/>
    </row>
    <row r="284" s="81" customFormat="1" ht="14.25">
      <c r="H284" s="141"/>
    </row>
    <row r="285" s="81" customFormat="1" ht="14.25">
      <c r="H285" s="141"/>
    </row>
    <row r="286" s="81" customFormat="1" ht="14.25">
      <c r="H286" s="141"/>
    </row>
    <row r="287" s="81" customFormat="1" ht="14.25">
      <c r="H287" s="141"/>
    </row>
    <row r="288" s="81" customFormat="1" ht="14.25">
      <c r="H288" s="141"/>
    </row>
    <row r="289" s="81" customFormat="1" ht="14.25">
      <c r="H289" s="141"/>
    </row>
    <row r="290" s="81" customFormat="1" ht="14.25">
      <c r="H290" s="141"/>
    </row>
    <row r="291" s="81" customFormat="1" ht="14.25">
      <c r="H291" s="141"/>
    </row>
    <row r="292" s="81" customFormat="1" ht="14.25">
      <c r="H292" s="141"/>
    </row>
    <row r="293" s="81" customFormat="1" ht="14.25">
      <c r="H293" s="141"/>
    </row>
    <row r="294" s="81" customFormat="1" ht="14.25">
      <c r="H294" s="141"/>
    </row>
    <row r="295" s="81" customFormat="1" ht="14.25">
      <c r="H295" s="141"/>
    </row>
    <row r="296" s="81" customFormat="1" ht="14.25">
      <c r="H296" s="141"/>
    </row>
    <row r="297" s="81" customFormat="1" ht="14.25">
      <c r="H297" s="141"/>
    </row>
    <row r="298" s="81" customFormat="1" ht="14.25">
      <c r="H298" s="141"/>
    </row>
    <row r="299" s="81" customFormat="1" ht="14.25">
      <c r="H299" s="141"/>
    </row>
    <row r="300" s="81" customFormat="1" ht="14.25">
      <c r="H300" s="141"/>
    </row>
    <row r="301" s="81" customFormat="1" ht="14.25">
      <c r="H301" s="141"/>
    </row>
    <row r="302" s="81" customFormat="1" ht="14.25">
      <c r="H302" s="141"/>
    </row>
    <row r="303" s="81" customFormat="1" ht="14.25">
      <c r="H303" s="141"/>
    </row>
    <row r="304" s="81" customFormat="1" ht="14.25">
      <c r="H304" s="141"/>
    </row>
    <row r="305" s="81" customFormat="1" ht="14.25">
      <c r="H305" s="141"/>
    </row>
    <row r="306" s="81" customFormat="1" ht="14.25">
      <c r="H306" s="141"/>
    </row>
    <row r="307" s="81" customFormat="1" ht="14.25">
      <c r="H307" s="141"/>
    </row>
    <row r="308" s="81" customFormat="1" ht="14.25">
      <c r="H308" s="141"/>
    </row>
    <row r="309" s="81" customFormat="1" ht="14.25">
      <c r="H309" s="141"/>
    </row>
    <row r="310" s="81" customFormat="1" ht="14.25">
      <c r="H310" s="141"/>
    </row>
    <row r="311" s="81" customFormat="1" ht="14.25">
      <c r="H311" s="141"/>
    </row>
    <row r="312" s="81" customFormat="1" ht="14.25">
      <c r="H312" s="141"/>
    </row>
    <row r="313" s="81" customFormat="1" ht="14.25">
      <c r="H313" s="141"/>
    </row>
    <row r="314" s="81" customFormat="1" ht="14.25">
      <c r="H314" s="141"/>
    </row>
    <row r="315" s="81" customFormat="1" ht="14.25">
      <c r="H315" s="141"/>
    </row>
    <row r="316" s="81" customFormat="1" ht="14.25">
      <c r="H316" s="141"/>
    </row>
    <row r="317" s="81" customFormat="1" ht="14.25">
      <c r="H317" s="141"/>
    </row>
    <row r="318" s="81" customFormat="1" ht="14.25">
      <c r="H318" s="141"/>
    </row>
    <row r="319" s="81" customFormat="1" ht="14.25">
      <c r="H319" s="141"/>
    </row>
    <row r="320" s="81" customFormat="1" ht="14.25">
      <c r="H320" s="141"/>
    </row>
    <row r="321" s="81" customFormat="1" ht="14.25">
      <c r="H321" s="141"/>
    </row>
    <row r="322" s="81" customFormat="1" ht="14.25">
      <c r="H322" s="141"/>
    </row>
    <row r="323" s="81" customFormat="1" ht="14.25">
      <c r="H323" s="141"/>
    </row>
    <row r="324" s="81" customFormat="1" ht="14.25">
      <c r="H324" s="141"/>
    </row>
    <row r="325" s="81" customFormat="1" ht="14.25">
      <c r="H325" s="141"/>
    </row>
    <row r="326" s="81" customFormat="1" ht="14.25">
      <c r="H326" s="141"/>
    </row>
    <row r="327" s="81" customFormat="1" ht="14.25">
      <c r="H327" s="141"/>
    </row>
    <row r="328" s="81" customFormat="1" ht="14.25">
      <c r="H328" s="141"/>
    </row>
    <row r="329" s="81" customFormat="1" ht="14.25">
      <c r="H329" s="141"/>
    </row>
    <row r="330" s="81" customFormat="1" ht="14.25">
      <c r="H330" s="141"/>
    </row>
    <row r="331" s="81" customFormat="1" ht="14.25">
      <c r="H331" s="141"/>
    </row>
    <row r="332" s="81" customFormat="1" ht="14.25">
      <c r="H332" s="141"/>
    </row>
    <row r="333" s="81" customFormat="1" ht="14.25">
      <c r="H333" s="141"/>
    </row>
    <row r="334" s="81" customFormat="1" ht="14.25">
      <c r="H334" s="141"/>
    </row>
    <row r="335" s="81" customFormat="1" ht="14.25">
      <c r="H335" s="141"/>
    </row>
    <row r="336" s="81" customFormat="1" ht="14.25">
      <c r="H336" s="141"/>
    </row>
    <row r="337" s="81" customFormat="1" ht="14.25">
      <c r="H337" s="141"/>
    </row>
    <row r="338" s="81" customFormat="1" ht="14.25">
      <c r="H338" s="141"/>
    </row>
    <row r="339" s="81" customFormat="1" ht="14.25">
      <c r="H339" s="141"/>
    </row>
    <row r="340" s="81" customFormat="1" ht="14.25">
      <c r="H340" s="141"/>
    </row>
    <row r="341" s="81" customFormat="1" ht="14.25">
      <c r="H341" s="141"/>
    </row>
    <row r="342" s="81" customFormat="1" ht="14.25">
      <c r="H342" s="141"/>
    </row>
    <row r="343" s="81" customFormat="1" ht="14.25">
      <c r="H343" s="141"/>
    </row>
    <row r="344" s="81" customFormat="1" ht="14.25">
      <c r="H344" s="141"/>
    </row>
    <row r="345" s="81" customFormat="1" ht="14.25">
      <c r="H345" s="141"/>
    </row>
    <row r="346" s="81" customFormat="1" ht="14.25">
      <c r="H346" s="141"/>
    </row>
    <row r="347" s="81" customFormat="1" ht="14.25">
      <c r="H347" s="141"/>
    </row>
    <row r="348" s="81" customFormat="1" ht="14.25">
      <c r="H348" s="141"/>
    </row>
    <row r="349" s="81" customFormat="1" ht="14.25">
      <c r="H349" s="141"/>
    </row>
    <row r="350" s="81" customFormat="1" ht="14.25">
      <c r="H350" s="141"/>
    </row>
    <row r="351" s="81" customFormat="1" ht="14.25">
      <c r="H351" s="141"/>
    </row>
    <row r="352" s="81" customFormat="1" ht="14.25">
      <c r="H352" s="141"/>
    </row>
    <row r="353" s="81" customFormat="1" ht="14.25">
      <c r="H353" s="141"/>
    </row>
    <row r="354" s="81" customFormat="1" ht="14.25">
      <c r="H354" s="141"/>
    </row>
    <row r="355" s="81" customFormat="1" ht="14.25">
      <c r="H355" s="141"/>
    </row>
    <row r="356" s="81" customFormat="1" ht="14.25">
      <c r="H356" s="141"/>
    </row>
    <row r="357" s="81" customFormat="1" ht="14.25">
      <c r="H357" s="141"/>
    </row>
    <row r="358" s="81" customFormat="1" ht="14.25">
      <c r="H358" s="141"/>
    </row>
    <row r="359" s="81" customFormat="1" ht="14.25">
      <c r="H359" s="141"/>
    </row>
    <row r="360" s="81" customFormat="1" ht="14.25">
      <c r="H360" s="141"/>
    </row>
    <row r="361" s="81" customFormat="1" ht="14.25">
      <c r="H361" s="141"/>
    </row>
    <row r="362" s="81" customFormat="1" ht="14.25">
      <c r="H362" s="141"/>
    </row>
    <row r="363" s="81" customFormat="1" ht="14.25">
      <c r="H363" s="141"/>
    </row>
    <row r="364" s="81" customFormat="1" ht="14.25">
      <c r="H364" s="141"/>
    </row>
    <row r="365" s="81" customFormat="1" ht="14.25">
      <c r="H365" s="141"/>
    </row>
    <row r="366" s="81" customFormat="1" ht="14.25">
      <c r="H366" s="141"/>
    </row>
    <row r="367" s="81" customFormat="1" ht="14.25">
      <c r="H367" s="141"/>
    </row>
    <row r="368" s="81" customFormat="1" ht="14.25">
      <c r="H368" s="141"/>
    </row>
    <row r="369" s="81" customFormat="1" ht="14.25">
      <c r="H369" s="141"/>
    </row>
    <row r="370" s="81" customFormat="1" ht="14.25">
      <c r="H370" s="141"/>
    </row>
    <row r="371" s="81" customFormat="1" ht="14.25">
      <c r="H371" s="141"/>
    </row>
    <row r="372" s="81" customFormat="1" ht="14.25">
      <c r="H372" s="141"/>
    </row>
    <row r="373" s="81" customFormat="1" ht="14.25">
      <c r="H373" s="141"/>
    </row>
    <row r="374" s="81" customFormat="1" ht="14.25">
      <c r="H374" s="141"/>
    </row>
    <row r="375" s="81" customFormat="1" ht="14.25">
      <c r="H375" s="141"/>
    </row>
    <row r="376" s="81" customFormat="1" ht="14.25">
      <c r="H376" s="141"/>
    </row>
    <row r="377" s="81" customFormat="1" ht="14.25">
      <c r="H377" s="141"/>
    </row>
    <row r="378" s="81" customFormat="1" ht="14.25">
      <c r="H378" s="141"/>
    </row>
    <row r="379" s="81" customFormat="1" ht="14.25">
      <c r="H379" s="141"/>
    </row>
    <row r="380" s="81" customFormat="1" ht="14.25">
      <c r="H380" s="141"/>
    </row>
    <row r="381" s="81" customFormat="1" ht="14.25">
      <c r="H381" s="141"/>
    </row>
    <row r="382" s="81" customFormat="1" ht="14.25">
      <c r="H382" s="141"/>
    </row>
    <row r="383" s="81" customFormat="1" ht="14.25">
      <c r="H383" s="141"/>
    </row>
    <row r="384" s="81" customFormat="1" ht="14.25">
      <c r="H384" s="141"/>
    </row>
    <row r="385" s="81" customFormat="1" ht="14.25">
      <c r="H385" s="141"/>
    </row>
    <row r="386" s="81" customFormat="1" ht="14.25">
      <c r="H386" s="141"/>
    </row>
    <row r="387" s="81" customFormat="1" ht="14.25">
      <c r="H387" s="141"/>
    </row>
    <row r="388" s="81" customFormat="1" ht="14.25">
      <c r="H388" s="141"/>
    </row>
    <row r="389" s="81" customFormat="1" ht="14.25">
      <c r="H389" s="141"/>
    </row>
    <row r="390" s="81" customFormat="1" ht="14.25">
      <c r="H390" s="141"/>
    </row>
    <row r="391" s="81" customFormat="1" ht="14.25">
      <c r="H391" s="141"/>
    </row>
    <row r="392" s="81" customFormat="1" ht="14.25">
      <c r="H392" s="141"/>
    </row>
    <row r="393" s="81" customFormat="1" ht="14.25">
      <c r="H393" s="141"/>
    </row>
    <row r="394" s="81" customFormat="1" ht="14.25">
      <c r="H394" s="141"/>
    </row>
    <row r="395" s="81" customFormat="1" ht="14.25">
      <c r="H395" s="141"/>
    </row>
    <row r="396" s="81" customFormat="1" ht="14.25">
      <c r="H396" s="141"/>
    </row>
    <row r="397" s="81" customFormat="1" ht="14.25">
      <c r="H397" s="141"/>
    </row>
    <row r="398" s="81" customFormat="1" ht="14.25">
      <c r="H398" s="141"/>
    </row>
    <row r="399" s="81" customFormat="1" ht="14.25">
      <c r="H399" s="141"/>
    </row>
    <row r="400" s="81" customFormat="1" ht="14.25">
      <c r="H400" s="141"/>
    </row>
    <row r="401" s="81" customFormat="1" ht="14.25">
      <c r="H401" s="141"/>
    </row>
    <row r="402" s="81" customFormat="1" ht="14.25">
      <c r="H402" s="141"/>
    </row>
    <row r="403" s="81" customFormat="1" ht="14.25">
      <c r="H403" s="141"/>
    </row>
    <row r="404" s="81" customFormat="1" ht="14.25">
      <c r="H404" s="141"/>
    </row>
    <row r="405" s="81" customFormat="1" ht="14.25">
      <c r="H405" s="141"/>
    </row>
    <row r="406" s="81" customFormat="1" ht="14.25">
      <c r="H406" s="141"/>
    </row>
    <row r="407" s="81" customFormat="1" ht="14.25">
      <c r="H407" s="141"/>
    </row>
    <row r="408" s="81" customFormat="1" ht="14.25">
      <c r="H408" s="141"/>
    </row>
    <row r="409" s="81" customFormat="1" ht="14.25">
      <c r="H409" s="141"/>
    </row>
    <row r="410" s="81" customFormat="1" ht="14.25">
      <c r="H410" s="141"/>
    </row>
    <row r="411" s="81" customFormat="1" ht="14.25">
      <c r="H411" s="141"/>
    </row>
    <row r="412" s="81" customFormat="1" ht="14.25">
      <c r="H412" s="141"/>
    </row>
    <row r="413" s="81" customFormat="1" ht="14.25">
      <c r="H413" s="141"/>
    </row>
    <row r="414" s="81" customFormat="1" ht="14.25">
      <c r="H414" s="141"/>
    </row>
  </sheetData>
  <sheetProtection/>
  <mergeCells count="40">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rintOptions/>
  <pageMargins left="0.79" right="0.79" top="0.59" bottom="0.59" header="0.51" footer="0.47"/>
  <pageSetup firstPageNumber="19" useFirstPageNumber="1"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U106"/>
  <sheetViews>
    <sheetView tabSelected="1" zoomScaleSheetLayoutView="100" workbookViewId="0" topLeftCell="C1">
      <pane ySplit="7" topLeftCell="A50" activePane="bottomLeft" state="frozen"/>
      <selection pane="bottomLeft" activeCell="F52" sqref="F52"/>
    </sheetView>
  </sheetViews>
  <sheetFormatPr defaultColWidth="9.00390625" defaultRowHeight="14.25"/>
  <cols>
    <col min="1" max="1" width="4.375" style="31" customWidth="1"/>
    <col min="2" max="2" width="19.375" style="25" customWidth="1"/>
    <col min="3" max="4" width="13.50390625" style="32" customWidth="1"/>
    <col min="5" max="5" width="13.50390625" style="33" customWidth="1"/>
    <col min="6" max="6" width="33.75390625" style="25" customWidth="1"/>
    <col min="7" max="7" width="13.50390625" style="25" customWidth="1"/>
    <col min="8" max="8" width="11.125" style="25" customWidth="1"/>
    <col min="9" max="11" width="8.50390625" style="25" customWidth="1"/>
    <col min="12" max="15" width="8.125" style="25" customWidth="1"/>
    <col min="16" max="16" width="12.375" style="25" customWidth="1"/>
    <col min="17" max="17" width="12.00390625" style="25" customWidth="1"/>
    <col min="18" max="18" width="21.75390625" style="25" customWidth="1"/>
    <col min="19" max="253" width="13.50390625" style="25" customWidth="1"/>
    <col min="254" max="16384" width="9.00390625" style="25" customWidth="1"/>
  </cols>
  <sheetData>
    <row r="1" spans="1:5" s="25" customFormat="1" ht="20.25">
      <c r="A1" s="34" t="s">
        <v>71</v>
      </c>
      <c r="B1" s="34"/>
      <c r="C1" s="35"/>
      <c r="D1" s="35"/>
      <c r="E1" s="35"/>
    </row>
    <row r="2" spans="1:21" s="26" customFormat="1" ht="30.75" customHeight="1">
      <c r="A2" s="36" t="s">
        <v>72</v>
      </c>
      <c r="B2" s="37"/>
      <c r="C2" s="37"/>
      <c r="D2" s="37"/>
      <c r="E2" s="37"/>
      <c r="F2" s="37"/>
      <c r="G2" s="37"/>
      <c r="H2" s="37"/>
      <c r="I2" s="37"/>
      <c r="J2" s="37"/>
      <c r="K2" s="37"/>
      <c r="L2" s="37"/>
      <c r="M2" s="37"/>
      <c r="N2" s="37"/>
      <c r="O2" s="37"/>
      <c r="P2" s="37"/>
      <c r="Q2" s="37"/>
      <c r="R2" s="37"/>
      <c r="S2" s="37"/>
      <c r="T2" s="37"/>
      <c r="U2" s="37"/>
    </row>
    <row r="3" spans="1:21" s="27" customFormat="1" ht="27" customHeight="1">
      <c r="A3" s="38" t="s">
        <v>73</v>
      </c>
      <c r="B3" s="39"/>
      <c r="C3" s="40"/>
      <c r="D3" s="40"/>
      <c r="E3" s="41"/>
      <c r="F3" s="29"/>
      <c r="G3" s="29"/>
      <c r="H3" s="42"/>
      <c r="I3" s="42"/>
      <c r="J3" s="42"/>
      <c r="K3" s="42"/>
      <c r="L3" s="42"/>
      <c r="M3" s="42"/>
      <c r="N3" s="42"/>
      <c r="O3" s="42"/>
      <c r="P3" s="42"/>
      <c r="Q3" s="42"/>
      <c r="R3" s="42"/>
      <c r="S3" s="42"/>
      <c r="T3" s="42"/>
      <c r="U3" s="69"/>
    </row>
    <row r="4" spans="1:21" s="27" customFormat="1" ht="39" customHeight="1">
      <c r="A4" s="15" t="s">
        <v>27</v>
      </c>
      <c r="B4" s="15" t="s">
        <v>74</v>
      </c>
      <c r="C4" s="43" t="s">
        <v>75</v>
      </c>
      <c r="D4" s="43" t="s">
        <v>76</v>
      </c>
      <c r="E4" s="44" t="s">
        <v>77</v>
      </c>
      <c r="F4" s="15" t="s">
        <v>78</v>
      </c>
      <c r="G4" s="45" t="s">
        <v>79</v>
      </c>
      <c r="H4" s="46" t="s">
        <v>80</v>
      </c>
      <c r="I4" s="63"/>
      <c r="J4" s="63"/>
      <c r="K4" s="64"/>
      <c r="L4" s="15" t="s">
        <v>81</v>
      </c>
      <c r="M4" s="15"/>
      <c r="N4" s="15"/>
      <c r="O4" s="15"/>
      <c r="P4" s="45" t="s">
        <v>82</v>
      </c>
      <c r="Q4" s="45"/>
      <c r="R4" s="44" t="s">
        <v>83</v>
      </c>
      <c r="S4" s="15" t="s">
        <v>84</v>
      </c>
      <c r="T4" s="15" t="s">
        <v>85</v>
      </c>
      <c r="U4" s="15" t="s">
        <v>86</v>
      </c>
    </row>
    <row r="5" spans="1:21" s="27" customFormat="1" ht="46.5" customHeight="1">
      <c r="A5" s="15"/>
      <c r="B5" s="15"/>
      <c r="C5" s="47"/>
      <c r="D5" s="47"/>
      <c r="E5" s="48"/>
      <c r="F5" s="15"/>
      <c r="G5" s="45"/>
      <c r="H5" s="49" t="s">
        <v>87</v>
      </c>
      <c r="I5" s="44" t="s">
        <v>88</v>
      </c>
      <c r="J5" s="44" t="s">
        <v>89</v>
      </c>
      <c r="K5" s="44" t="s">
        <v>90</v>
      </c>
      <c r="L5" s="15" t="s">
        <v>91</v>
      </c>
      <c r="M5" s="15"/>
      <c r="N5" s="15" t="s">
        <v>92</v>
      </c>
      <c r="O5" s="15"/>
      <c r="P5" s="45" t="s">
        <v>93</v>
      </c>
      <c r="Q5" s="45" t="s">
        <v>94</v>
      </c>
      <c r="R5" s="48"/>
      <c r="S5" s="15"/>
      <c r="T5" s="15"/>
      <c r="U5" s="15"/>
    </row>
    <row r="6" spans="1:21" s="27" customFormat="1" ht="36" customHeight="1">
      <c r="A6" s="15"/>
      <c r="B6" s="15"/>
      <c r="C6" s="50"/>
      <c r="D6" s="50"/>
      <c r="E6" s="51"/>
      <c r="F6" s="15"/>
      <c r="G6" s="45"/>
      <c r="H6" s="52"/>
      <c r="I6" s="51"/>
      <c r="J6" s="51"/>
      <c r="K6" s="51"/>
      <c r="L6" s="15" t="s">
        <v>95</v>
      </c>
      <c r="M6" s="15" t="s">
        <v>96</v>
      </c>
      <c r="N6" s="15" t="s">
        <v>97</v>
      </c>
      <c r="O6" s="15" t="s">
        <v>98</v>
      </c>
      <c r="P6" s="45"/>
      <c r="Q6" s="45"/>
      <c r="R6" s="51"/>
      <c r="S6" s="15"/>
      <c r="T6" s="15"/>
      <c r="U6" s="15"/>
    </row>
    <row r="7" spans="1:21" s="27" customFormat="1" ht="46.5" customHeight="1">
      <c r="A7" s="15"/>
      <c r="B7" s="15" t="s">
        <v>37</v>
      </c>
      <c r="C7" s="15"/>
      <c r="D7" s="15"/>
      <c r="E7" s="15"/>
      <c r="F7" s="19"/>
      <c r="G7" s="19"/>
      <c r="H7" s="15">
        <f>H8+H35+H37+H42+H49+H51+H58+H61+H63+H83+H89+H102+H100</f>
        <v>24828.28</v>
      </c>
      <c r="I7" s="15">
        <f aca="true" t="shared" si="0" ref="I7:O7">I8+I35+I37+I42+I49+I51+I58+I61+I63+I83+I89+I102+I100</f>
        <v>14074.6</v>
      </c>
      <c r="J7" s="15">
        <f t="shared" si="0"/>
        <v>855.84</v>
      </c>
      <c r="K7" s="15">
        <f t="shared" si="0"/>
        <v>200</v>
      </c>
      <c r="L7" s="15">
        <v>99</v>
      </c>
      <c r="M7" s="15" t="e">
        <f>M8+立方米5+立方米7+M42+M49+M51+M58+M61+M63+M83+M89+M102+M100</f>
        <v>#NAME?</v>
      </c>
      <c r="N7" s="15">
        <v>1679</v>
      </c>
      <c r="O7" s="15">
        <v>5269</v>
      </c>
      <c r="P7" s="15"/>
      <c r="Q7" s="15"/>
      <c r="R7" s="15"/>
      <c r="S7" s="19"/>
      <c r="T7" s="70" t="s">
        <v>99</v>
      </c>
      <c r="U7" s="19"/>
    </row>
    <row r="8" spans="1:21" s="28" customFormat="1" ht="21.75" customHeight="1">
      <c r="A8" s="15" t="s">
        <v>38</v>
      </c>
      <c r="B8" s="21" t="s">
        <v>100</v>
      </c>
      <c r="C8" s="15"/>
      <c r="D8" s="15"/>
      <c r="E8" s="15"/>
      <c r="F8" s="15"/>
      <c r="G8" s="15"/>
      <c r="H8" s="15">
        <f aca="true" t="shared" si="1" ref="H8:M8">SUBTOTAL(9,H9:H34)</f>
        <v>7473</v>
      </c>
      <c r="I8" s="15">
        <f t="shared" si="1"/>
        <v>8000</v>
      </c>
      <c r="J8" s="15">
        <f t="shared" si="1"/>
        <v>855.84</v>
      </c>
      <c r="K8" s="15">
        <f t="shared" si="1"/>
        <v>200</v>
      </c>
      <c r="L8" s="15">
        <v>99</v>
      </c>
      <c r="M8" s="15" t="e">
        <f ca="1">SUBTOTAL(9,M9:立方米4)</f>
        <v>#NAME?</v>
      </c>
      <c r="N8" s="15">
        <v>1679</v>
      </c>
      <c r="O8" s="15">
        <v>5269</v>
      </c>
      <c r="P8" s="15"/>
      <c r="Q8" s="15"/>
      <c r="R8" s="15"/>
      <c r="S8" s="15"/>
      <c r="U8" s="15"/>
    </row>
    <row r="9" spans="1:21" s="29" customFormat="1" ht="78" customHeight="1">
      <c r="A9" s="19">
        <v>1</v>
      </c>
      <c r="B9" s="22" t="s">
        <v>101</v>
      </c>
      <c r="C9" s="19" t="s">
        <v>102</v>
      </c>
      <c r="D9" s="19" t="s">
        <v>103</v>
      </c>
      <c r="E9" s="19" t="s">
        <v>104</v>
      </c>
      <c r="F9" s="19" t="s">
        <v>105</v>
      </c>
      <c r="G9" s="19"/>
      <c r="H9" s="19">
        <v>500</v>
      </c>
      <c r="I9" s="19"/>
      <c r="J9" s="19"/>
      <c r="K9" s="19"/>
      <c r="L9" s="19">
        <v>1</v>
      </c>
      <c r="M9" s="19">
        <v>500</v>
      </c>
      <c r="N9" s="19">
        <v>25</v>
      </c>
      <c r="O9" s="19">
        <v>75</v>
      </c>
      <c r="P9" s="65">
        <v>44682</v>
      </c>
      <c r="Q9" s="65">
        <v>45047</v>
      </c>
      <c r="R9" s="19" t="s">
        <v>106</v>
      </c>
      <c r="S9" s="19" t="s">
        <v>107</v>
      </c>
      <c r="T9" s="19" t="s">
        <v>108</v>
      </c>
      <c r="U9" s="19"/>
    </row>
    <row r="10" spans="1:21" s="29" customFormat="1" ht="78" customHeight="1">
      <c r="A10" s="19">
        <v>2</v>
      </c>
      <c r="B10" s="22" t="s">
        <v>109</v>
      </c>
      <c r="C10" s="19" t="s">
        <v>102</v>
      </c>
      <c r="D10" s="19" t="s">
        <v>103</v>
      </c>
      <c r="E10" s="19" t="s">
        <v>104</v>
      </c>
      <c r="F10" s="19" t="s">
        <v>110</v>
      </c>
      <c r="G10" s="19"/>
      <c r="H10" s="19">
        <v>212</v>
      </c>
      <c r="I10" s="19"/>
      <c r="J10" s="19"/>
      <c r="K10" s="19"/>
      <c r="L10" s="19">
        <v>1</v>
      </c>
      <c r="M10" s="19">
        <v>212</v>
      </c>
      <c r="N10" s="19">
        <v>25</v>
      </c>
      <c r="O10" s="19">
        <v>75</v>
      </c>
      <c r="P10" s="65">
        <v>44866</v>
      </c>
      <c r="Q10" s="65">
        <v>45078</v>
      </c>
      <c r="R10" s="19" t="s">
        <v>111</v>
      </c>
      <c r="S10" s="19" t="s">
        <v>107</v>
      </c>
      <c r="T10" s="19" t="s">
        <v>108</v>
      </c>
      <c r="U10" s="19"/>
    </row>
    <row r="11" spans="1:21" s="29" customFormat="1" ht="126" customHeight="1">
      <c r="A11" s="19">
        <v>3</v>
      </c>
      <c r="B11" s="22" t="s">
        <v>112</v>
      </c>
      <c r="C11" s="19" t="s">
        <v>102</v>
      </c>
      <c r="D11" s="19" t="s">
        <v>103</v>
      </c>
      <c r="E11" s="19" t="s">
        <v>113</v>
      </c>
      <c r="F11" s="19" t="s">
        <v>114</v>
      </c>
      <c r="G11" s="19"/>
      <c r="H11" s="19">
        <v>183</v>
      </c>
      <c r="I11" s="19"/>
      <c r="J11" s="19"/>
      <c r="K11" s="19"/>
      <c r="L11" s="19">
        <v>1</v>
      </c>
      <c r="M11" s="19">
        <v>183</v>
      </c>
      <c r="N11" s="19">
        <v>51</v>
      </c>
      <c r="O11" s="19">
        <v>167</v>
      </c>
      <c r="P11" s="65">
        <v>44835</v>
      </c>
      <c r="Q11" s="65">
        <v>44896</v>
      </c>
      <c r="R11" s="19" t="s">
        <v>115</v>
      </c>
      <c r="S11" s="19" t="s">
        <v>116</v>
      </c>
      <c r="T11" s="19" t="s">
        <v>108</v>
      </c>
      <c r="U11" s="19"/>
    </row>
    <row r="12" spans="1:21" s="29" customFormat="1" ht="162.75" customHeight="1">
      <c r="A12" s="19">
        <v>4</v>
      </c>
      <c r="B12" s="22" t="s">
        <v>117</v>
      </c>
      <c r="C12" s="19" t="s">
        <v>102</v>
      </c>
      <c r="D12" s="19" t="s">
        <v>103</v>
      </c>
      <c r="E12" s="19" t="s">
        <v>118</v>
      </c>
      <c r="F12" s="19" t="s">
        <v>119</v>
      </c>
      <c r="G12" s="19"/>
      <c r="H12" s="19">
        <v>1160</v>
      </c>
      <c r="I12" s="19"/>
      <c r="J12" s="19"/>
      <c r="K12" s="19"/>
      <c r="L12" s="19">
        <v>45</v>
      </c>
      <c r="M12" s="19">
        <v>1160</v>
      </c>
      <c r="N12" s="19">
        <v>1679</v>
      </c>
      <c r="O12" s="19">
        <v>5269</v>
      </c>
      <c r="P12" s="65">
        <v>44640</v>
      </c>
      <c r="Q12" s="65">
        <v>44925</v>
      </c>
      <c r="R12" s="19" t="s">
        <v>120</v>
      </c>
      <c r="S12" s="19" t="s">
        <v>121</v>
      </c>
      <c r="T12" s="19" t="s">
        <v>122</v>
      </c>
      <c r="U12" s="19"/>
    </row>
    <row r="13" spans="1:21" s="29" customFormat="1" ht="108" customHeight="1">
      <c r="A13" s="19">
        <v>5</v>
      </c>
      <c r="B13" s="22" t="s">
        <v>123</v>
      </c>
      <c r="C13" s="19" t="s">
        <v>102</v>
      </c>
      <c r="D13" s="19" t="s">
        <v>103</v>
      </c>
      <c r="E13" s="19" t="s">
        <v>124</v>
      </c>
      <c r="F13" s="19" t="s">
        <v>125</v>
      </c>
      <c r="G13" s="19"/>
      <c r="H13" s="19">
        <v>100</v>
      </c>
      <c r="I13" s="19"/>
      <c r="J13" s="19"/>
      <c r="K13" s="19"/>
      <c r="L13" s="19">
        <v>99</v>
      </c>
      <c r="M13" s="19">
        <v>100</v>
      </c>
      <c r="N13" s="19">
        <v>1516</v>
      </c>
      <c r="O13" s="19">
        <v>4716</v>
      </c>
      <c r="P13" s="65">
        <v>44661</v>
      </c>
      <c r="Q13" s="65">
        <v>44925</v>
      </c>
      <c r="R13" s="19" t="s">
        <v>126</v>
      </c>
      <c r="S13" s="19" t="s">
        <v>121</v>
      </c>
      <c r="T13" s="19" t="s">
        <v>122</v>
      </c>
      <c r="U13" s="19"/>
    </row>
    <row r="14" spans="1:21" s="29" customFormat="1" ht="111" customHeight="1">
      <c r="A14" s="19">
        <v>6</v>
      </c>
      <c r="B14" s="22" t="s">
        <v>127</v>
      </c>
      <c r="C14" s="19" t="s">
        <v>102</v>
      </c>
      <c r="D14" s="19" t="s">
        <v>103</v>
      </c>
      <c r="E14" s="19" t="s">
        <v>128</v>
      </c>
      <c r="F14" s="53" t="s">
        <v>129</v>
      </c>
      <c r="G14" s="19"/>
      <c r="H14" s="19">
        <v>560</v>
      </c>
      <c r="I14" s="19"/>
      <c r="J14" s="19"/>
      <c r="K14" s="19"/>
      <c r="L14" s="19">
        <v>10</v>
      </c>
      <c r="M14" s="19">
        <v>560</v>
      </c>
      <c r="N14" s="19">
        <v>129</v>
      </c>
      <c r="O14" s="19">
        <v>424</v>
      </c>
      <c r="P14" s="65">
        <v>44834</v>
      </c>
      <c r="Q14" s="65">
        <v>44925</v>
      </c>
      <c r="R14" s="53" t="s">
        <v>130</v>
      </c>
      <c r="S14" s="19" t="s">
        <v>121</v>
      </c>
      <c r="T14" s="19" t="s">
        <v>122</v>
      </c>
      <c r="U14" s="19"/>
    </row>
    <row r="15" spans="1:21" s="29" customFormat="1" ht="96" customHeight="1">
      <c r="A15" s="19">
        <v>7</v>
      </c>
      <c r="B15" s="22" t="s">
        <v>131</v>
      </c>
      <c r="C15" s="19" t="s">
        <v>102</v>
      </c>
      <c r="D15" s="19" t="s">
        <v>132</v>
      </c>
      <c r="E15" s="19" t="s">
        <v>133</v>
      </c>
      <c r="F15" s="19" t="s">
        <v>134</v>
      </c>
      <c r="G15" s="19"/>
      <c r="H15" s="19">
        <v>238</v>
      </c>
      <c r="I15" s="19">
        <v>0</v>
      </c>
      <c r="J15" s="19">
        <v>0</v>
      </c>
      <c r="K15" s="19">
        <v>0</v>
      </c>
      <c r="L15" s="19">
        <v>0</v>
      </c>
      <c r="M15" s="19">
        <v>0</v>
      </c>
      <c r="N15" s="19">
        <v>0</v>
      </c>
      <c r="O15" s="19">
        <v>0</v>
      </c>
      <c r="P15" s="66">
        <v>44652</v>
      </c>
      <c r="Q15" s="19" t="s">
        <v>135</v>
      </c>
      <c r="R15" s="19" t="s">
        <v>136</v>
      </c>
      <c r="S15" s="19" t="s">
        <v>137</v>
      </c>
      <c r="T15" s="19" t="s">
        <v>137</v>
      </c>
      <c r="U15" s="19"/>
    </row>
    <row r="16" spans="1:21" s="29" customFormat="1" ht="63.75">
      <c r="A16" s="19">
        <v>8</v>
      </c>
      <c r="B16" s="22" t="s">
        <v>138</v>
      </c>
      <c r="C16" s="19" t="s">
        <v>102</v>
      </c>
      <c r="D16" s="19" t="s">
        <v>103</v>
      </c>
      <c r="E16" s="19" t="s">
        <v>139</v>
      </c>
      <c r="F16" s="53" t="s">
        <v>140</v>
      </c>
      <c r="G16" s="19" t="s">
        <v>141</v>
      </c>
      <c r="H16" s="19">
        <v>350</v>
      </c>
      <c r="I16" s="19"/>
      <c r="J16" s="19"/>
      <c r="K16" s="19"/>
      <c r="L16" s="19">
        <v>99</v>
      </c>
      <c r="M16" s="19">
        <v>350</v>
      </c>
      <c r="N16" s="19">
        <v>1679</v>
      </c>
      <c r="O16" s="19">
        <v>5269</v>
      </c>
      <c r="P16" s="65">
        <v>44531</v>
      </c>
      <c r="Q16" s="67">
        <v>44926</v>
      </c>
      <c r="R16" s="19" t="s">
        <v>142</v>
      </c>
      <c r="S16" s="19" t="s">
        <v>143</v>
      </c>
      <c r="T16" s="19" t="s">
        <v>143</v>
      </c>
      <c r="U16" s="19"/>
    </row>
    <row r="17" spans="1:21" s="29" customFormat="1" ht="51">
      <c r="A17" s="19">
        <v>9</v>
      </c>
      <c r="B17" s="54" t="s">
        <v>144</v>
      </c>
      <c r="C17" s="19" t="s">
        <v>102</v>
      </c>
      <c r="D17" s="19" t="s">
        <v>103</v>
      </c>
      <c r="E17" s="19" t="s">
        <v>145</v>
      </c>
      <c r="F17" s="19" t="s">
        <v>146</v>
      </c>
      <c r="G17" s="19"/>
      <c r="H17" s="55">
        <v>150</v>
      </c>
      <c r="I17" s="19"/>
      <c r="J17" s="19"/>
      <c r="K17" s="19"/>
      <c r="L17" s="55">
        <v>3</v>
      </c>
      <c r="M17" s="55">
        <v>150</v>
      </c>
      <c r="N17" s="55">
        <v>282</v>
      </c>
      <c r="O17" s="19">
        <v>1171</v>
      </c>
      <c r="P17" s="65">
        <v>44621</v>
      </c>
      <c r="Q17" s="65">
        <v>44682</v>
      </c>
      <c r="R17" s="55" t="s">
        <v>147</v>
      </c>
      <c r="S17" s="71" t="s">
        <v>148</v>
      </c>
      <c r="T17" s="19" t="s">
        <v>149</v>
      </c>
      <c r="U17" s="72"/>
    </row>
    <row r="18" spans="1:21" s="29" customFormat="1" ht="51">
      <c r="A18" s="19">
        <v>10</v>
      </c>
      <c r="B18" s="54" t="s">
        <v>150</v>
      </c>
      <c r="C18" s="19" t="s">
        <v>102</v>
      </c>
      <c r="D18" s="19" t="s">
        <v>103</v>
      </c>
      <c r="E18" s="19" t="s">
        <v>145</v>
      </c>
      <c r="F18" s="19" t="s">
        <v>151</v>
      </c>
      <c r="G18" s="19"/>
      <c r="H18" s="55">
        <v>100</v>
      </c>
      <c r="I18" s="19"/>
      <c r="J18" s="19"/>
      <c r="K18" s="19"/>
      <c r="L18" s="55">
        <v>2</v>
      </c>
      <c r="M18" s="55">
        <v>100</v>
      </c>
      <c r="N18" s="55">
        <v>48</v>
      </c>
      <c r="O18" s="19">
        <v>172</v>
      </c>
      <c r="P18" s="65">
        <v>44621</v>
      </c>
      <c r="Q18" s="65">
        <v>44682</v>
      </c>
      <c r="R18" s="55" t="s">
        <v>152</v>
      </c>
      <c r="S18" s="71" t="s">
        <v>107</v>
      </c>
      <c r="T18" s="19" t="s">
        <v>149</v>
      </c>
      <c r="U18" s="19"/>
    </row>
    <row r="19" spans="1:21" s="29" customFormat="1" ht="51">
      <c r="A19" s="19">
        <v>11</v>
      </c>
      <c r="B19" s="54" t="s">
        <v>153</v>
      </c>
      <c r="C19" s="19" t="s">
        <v>102</v>
      </c>
      <c r="D19" s="19" t="s">
        <v>103</v>
      </c>
      <c r="E19" s="19" t="s">
        <v>154</v>
      </c>
      <c r="F19" s="19" t="s">
        <v>155</v>
      </c>
      <c r="G19" s="19"/>
      <c r="H19" s="55">
        <v>50</v>
      </c>
      <c r="I19" s="19"/>
      <c r="J19" s="19"/>
      <c r="K19" s="19"/>
      <c r="L19" s="55">
        <v>1</v>
      </c>
      <c r="M19" s="55">
        <v>50</v>
      </c>
      <c r="N19" s="55">
        <v>225</v>
      </c>
      <c r="O19" s="19">
        <v>705</v>
      </c>
      <c r="P19" s="65">
        <v>44621</v>
      </c>
      <c r="Q19" s="65">
        <v>44682</v>
      </c>
      <c r="R19" s="55" t="s">
        <v>156</v>
      </c>
      <c r="S19" s="71" t="s">
        <v>157</v>
      </c>
      <c r="T19" s="19" t="s">
        <v>149</v>
      </c>
      <c r="U19" s="19"/>
    </row>
    <row r="20" spans="1:21" s="29" customFormat="1" ht="51">
      <c r="A20" s="19">
        <v>12</v>
      </c>
      <c r="B20" s="54" t="s">
        <v>158</v>
      </c>
      <c r="C20" s="19" t="s">
        <v>102</v>
      </c>
      <c r="D20" s="19" t="s">
        <v>103</v>
      </c>
      <c r="E20" s="19" t="s">
        <v>159</v>
      </c>
      <c r="F20" s="19" t="s">
        <v>160</v>
      </c>
      <c r="G20" s="19"/>
      <c r="H20" s="55">
        <v>100</v>
      </c>
      <c r="I20" s="19"/>
      <c r="J20" s="19"/>
      <c r="K20" s="19"/>
      <c r="L20" s="55">
        <v>2</v>
      </c>
      <c r="M20" s="55">
        <v>100</v>
      </c>
      <c r="N20" s="55">
        <v>74</v>
      </c>
      <c r="O20" s="19">
        <v>235</v>
      </c>
      <c r="P20" s="65">
        <v>44621</v>
      </c>
      <c r="Q20" s="65">
        <v>44682</v>
      </c>
      <c r="R20" s="55" t="s">
        <v>161</v>
      </c>
      <c r="S20" s="71" t="s">
        <v>162</v>
      </c>
      <c r="T20" s="19" t="s">
        <v>149</v>
      </c>
      <c r="U20" s="19"/>
    </row>
    <row r="21" spans="1:21" s="29" customFormat="1" ht="76.5">
      <c r="A21" s="19">
        <v>13</v>
      </c>
      <c r="B21" s="54" t="s">
        <v>163</v>
      </c>
      <c r="C21" s="19" t="s">
        <v>102</v>
      </c>
      <c r="D21" s="19" t="s">
        <v>103</v>
      </c>
      <c r="E21" s="19" t="s">
        <v>145</v>
      </c>
      <c r="F21" s="19" t="s">
        <v>164</v>
      </c>
      <c r="G21" s="19"/>
      <c r="H21" s="55">
        <v>178</v>
      </c>
      <c r="I21" s="19"/>
      <c r="J21" s="19"/>
      <c r="K21" s="19"/>
      <c r="L21" s="55">
        <v>3</v>
      </c>
      <c r="M21" s="55">
        <v>178</v>
      </c>
      <c r="N21" s="22">
        <v>160</v>
      </c>
      <c r="O21" s="22">
        <v>503</v>
      </c>
      <c r="P21" s="65">
        <v>44621</v>
      </c>
      <c r="Q21" s="65">
        <v>44682</v>
      </c>
      <c r="R21" s="55" t="s">
        <v>165</v>
      </c>
      <c r="S21" s="71" t="s">
        <v>166</v>
      </c>
      <c r="T21" s="19" t="s">
        <v>149</v>
      </c>
      <c r="U21" s="19"/>
    </row>
    <row r="22" spans="1:21" s="29" customFormat="1" ht="63.75">
      <c r="A22" s="19">
        <v>14</v>
      </c>
      <c r="B22" s="54" t="s">
        <v>167</v>
      </c>
      <c r="C22" s="19" t="s">
        <v>102</v>
      </c>
      <c r="D22" s="19" t="s">
        <v>103</v>
      </c>
      <c r="E22" s="19" t="s">
        <v>154</v>
      </c>
      <c r="F22" s="19" t="s">
        <v>155</v>
      </c>
      <c r="G22" s="19"/>
      <c r="H22" s="55">
        <v>50</v>
      </c>
      <c r="I22" s="19"/>
      <c r="J22" s="19"/>
      <c r="K22" s="19"/>
      <c r="L22" s="55">
        <v>1</v>
      </c>
      <c r="M22" s="55">
        <v>50</v>
      </c>
      <c r="N22" s="55">
        <v>202</v>
      </c>
      <c r="O22" s="19">
        <v>798</v>
      </c>
      <c r="P22" s="65">
        <v>44621</v>
      </c>
      <c r="Q22" s="65">
        <v>44682</v>
      </c>
      <c r="R22" s="55" t="s">
        <v>168</v>
      </c>
      <c r="S22" s="71" t="s">
        <v>169</v>
      </c>
      <c r="T22" s="19" t="s">
        <v>149</v>
      </c>
      <c r="U22" s="19"/>
    </row>
    <row r="23" spans="1:21" s="27" customFormat="1" ht="57.75" customHeight="1">
      <c r="A23" s="19">
        <v>15</v>
      </c>
      <c r="B23" s="22" t="s">
        <v>170</v>
      </c>
      <c r="C23" s="19" t="s">
        <v>102</v>
      </c>
      <c r="D23" s="19" t="s">
        <v>132</v>
      </c>
      <c r="E23" s="19" t="s">
        <v>171</v>
      </c>
      <c r="F23" s="19" t="s">
        <v>172</v>
      </c>
      <c r="G23" s="19"/>
      <c r="H23" s="19">
        <v>960</v>
      </c>
      <c r="I23" s="19">
        <v>0</v>
      </c>
      <c r="J23" s="19">
        <v>0</v>
      </c>
      <c r="K23" s="19">
        <v>0</v>
      </c>
      <c r="L23" s="19">
        <v>14</v>
      </c>
      <c r="M23" s="19">
        <v>960</v>
      </c>
      <c r="N23" s="19">
        <v>270</v>
      </c>
      <c r="O23" s="19">
        <v>823</v>
      </c>
      <c r="P23" s="65">
        <v>44713</v>
      </c>
      <c r="Q23" s="65">
        <v>44896</v>
      </c>
      <c r="R23" s="19" t="s">
        <v>173</v>
      </c>
      <c r="S23" s="19" t="s">
        <v>116</v>
      </c>
      <c r="T23" s="19" t="s">
        <v>174</v>
      </c>
      <c r="U23" s="19"/>
    </row>
    <row r="24" spans="1:21" s="27" customFormat="1" ht="66.75" customHeight="1">
      <c r="A24" s="19">
        <v>16</v>
      </c>
      <c r="B24" s="56" t="s">
        <v>175</v>
      </c>
      <c r="C24" s="56" t="s">
        <v>102</v>
      </c>
      <c r="D24" s="56" t="s">
        <v>103</v>
      </c>
      <c r="E24" s="56" t="s">
        <v>169</v>
      </c>
      <c r="F24" s="57" t="s">
        <v>176</v>
      </c>
      <c r="G24" s="19"/>
      <c r="H24" s="19">
        <v>137</v>
      </c>
      <c r="I24" s="19"/>
      <c r="J24" s="19"/>
      <c r="K24" s="19"/>
      <c r="L24" s="19">
        <v>1</v>
      </c>
      <c r="M24" s="19">
        <v>137</v>
      </c>
      <c r="N24" s="19">
        <v>118</v>
      </c>
      <c r="O24" s="19">
        <v>418</v>
      </c>
      <c r="P24" s="65">
        <v>44562</v>
      </c>
      <c r="Q24" s="65">
        <v>44713</v>
      </c>
      <c r="R24" s="19" t="s">
        <v>177</v>
      </c>
      <c r="S24" s="19" t="s">
        <v>169</v>
      </c>
      <c r="T24" s="19" t="s">
        <v>122</v>
      </c>
      <c r="U24" s="19"/>
    </row>
    <row r="25" spans="1:21" s="27" customFormat="1" ht="72" customHeight="1">
      <c r="A25" s="19">
        <v>17</v>
      </c>
      <c r="B25" s="57" t="s">
        <v>178</v>
      </c>
      <c r="C25" s="19" t="s">
        <v>102</v>
      </c>
      <c r="D25" s="19" t="s">
        <v>103</v>
      </c>
      <c r="E25" s="19" t="s">
        <v>166</v>
      </c>
      <c r="F25" s="22" t="s">
        <v>179</v>
      </c>
      <c r="G25" s="19"/>
      <c r="H25" s="19">
        <v>147</v>
      </c>
      <c r="I25" s="22"/>
      <c r="J25" s="22">
        <v>55.84</v>
      </c>
      <c r="K25" s="22"/>
      <c r="L25" s="22">
        <v>11</v>
      </c>
      <c r="M25" s="22">
        <v>147</v>
      </c>
      <c r="N25" s="22">
        <v>160</v>
      </c>
      <c r="O25" s="22">
        <v>503</v>
      </c>
      <c r="P25" s="65">
        <v>44562</v>
      </c>
      <c r="Q25" s="65">
        <v>44743</v>
      </c>
      <c r="R25" s="22" t="s">
        <v>180</v>
      </c>
      <c r="S25" s="19" t="s">
        <v>166</v>
      </c>
      <c r="T25" s="22" t="s">
        <v>122</v>
      </c>
      <c r="U25" s="19"/>
    </row>
    <row r="26" spans="1:21" s="27" customFormat="1" ht="72" customHeight="1">
      <c r="A26" s="19">
        <v>18</v>
      </c>
      <c r="B26" s="22" t="s">
        <v>181</v>
      </c>
      <c r="C26" s="19" t="s">
        <v>102</v>
      </c>
      <c r="D26" s="19" t="s">
        <v>132</v>
      </c>
      <c r="E26" s="19" t="s">
        <v>139</v>
      </c>
      <c r="F26" s="19" t="s">
        <v>182</v>
      </c>
      <c r="G26" s="19"/>
      <c r="H26" s="19">
        <v>250</v>
      </c>
      <c r="I26" s="19"/>
      <c r="J26" s="19"/>
      <c r="K26" s="19"/>
      <c r="L26" s="19">
        <v>4</v>
      </c>
      <c r="M26" s="19">
        <v>250</v>
      </c>
      <c r="N26" s="19">
        <v>52</v>
      </c>
      <c r="O26" s="19">
        <v>215</v>
      </c>
      <c r="P26" s="67">
        <v>44711</v>
      </c>
      <c r="Q26" s="67">
        <v>44926</v>
      </c>
      <c r="R26" s="19" t="s">
        <v>183</v>
      </c>
      <c r="S26" s="19" t="s">
        <v>122</v>
      </c>
      <c r="T26" s="19" t="s">
        <v>122</v>
      </c>
      <c r="U26" s="19"/>
    </row>
    <row r="27" spans="1:21" s="27" customFormat="1" ht="64.5" customHeight="1">
      <c r="A27" s="19">
        <v>19</v>
      </c>
      <c r="B27" s="22" t="s">
        <v>184</v>
      </c>
      <c r="C27" s="19" t="s">
        <v>102</v>
      </c>
      <c r="D27" s="19" t="s">
        <v>132</v>
      </c>
      <c r="E27" s="19" t="s">
        <v>185</v>
      </c>
      <c r="F27" s="19" t="s">
        <v>186</v>
      </c>
      <c r="G27" s="19"/>
      <c r="H27" s="19">
        <v>200</v>
      </c>
      <c r="I27" s="19"/>
      <c r="J27" s="19"/>
      <c r="K27" s="19"/>
      <c r="L27" s="19">
        <v>10</v>
      </c>
      <c r="M27" s="19">
        <v>200</v>
      </c>
      <c r="N27" s="19">
        <v>151</v>
      </c>
      <c r="O27" s="19">
        <v>444</v>
      </c>
      <c r="P27" s="65">
        <v>44681</v>
      </c>
      <c r="Q27" s="65">
        <v>44895</v>
      </c>
      <c r="R27" s="73" t="s">
        <v>187</v>
      </c>
      <c r="S27" s="19" t="s">
        <v>162</v>
      </c>
      <c r="T27" s="19" t="s">
        <v>122</v>
      </c>
      <c r="U27" s="19"/>
    </row>
    <row r="28" spans="1:21" s="27" customFormat="1" ht="70.5" customHeight="1">
      <c r="A28" s="19">
        <v>20</v>
      </c>
      <c r="B28" s="22" t="s">
        <v>188</v>
      </c>
      <c r="C28" s="19" t="s">
        <v>102</v>
      </c>
      <c r="D28" s="19" t="s">
        <v>103</v>
      </c>
      <c r="E28" s="19" t="s">
        <v>189</v>
      </c>
      <c r="F28" s="58" t="s">
        <v>190</v>
      </c>
      <c r="G28" s="19"/>
      <c r="H28" s="19">
        <v>200</v>
      </c>
      <c r="I28" s="19"/>
      <c r="J28" s="19"/>
      <c r="K28" s="19"/>
      <c r="L28" s="19">
        <v>6</v>
      </c>
      <c r="M28" s="19">
        <v>200</v>
      </c>
      <c r="N28" s="19">
        <v>6</v>
      </c>
      <c r="O28" s="19">
        <v>18</v>
      </c>
      <c r="P28" s="65">
        <v>44805</v>
      </c>
      <c r="Q28" s="65">
        <v>44958</v>
      </c>
      <c r="R28" s="19" t="s">
        <v>191</v>
      </c>
      <c r="S28" s="19" t="s">
        <v>192</v>
      </c>
      <c r="T28" s="19" t="s">
        <v>122</v>
      </c>
      <c r="U28" s="19"/>
    </row>
    <row r="29" spans="1:21" s="27" customFormat="1" ht="31.5" customHeight="1">
      <c r="A29" s="19">
        <v>21</v>
      </c>
      <c r="B29" s="22" t="s">
        <v>193</v>
      </c>
      <c r="C29" s="19" t="s">
        <v>102</v>
      </c>
      <c r="D29" s="19" t="s">
        <v>103</v>
      </c>
      <c r="E29" s="19" t="s">
        <v>194</v>
      </c>
      <c r="F29" s="19" t="s">
        <v>195</v>
      </c>
      <c r="G29" s="19"/>
      <c r="H29" s="19">
        <v>100</v>
      </c>
      <c r="I29" s="19"/>
      <c r="J29" s="19"/>
      <c r="K29" s="19"/>
      <c r="L29" s="19">
        <v>1</v>
      </c>
      <c r="M29" s="19">
        <v>100</v>
      </c>
      <c r="N29" s="19">
        <v>22</v>
      </c>
      <c r="O29" s="19">
        <v>77</v>
      </c>
      <c r="P29" s="65">
        <v>44774</v>
      </c>
      <c r="Q29" s="65">
        <v>44896</v>
      </c>
      <c r="R29" s="19" t="s">
        <v>196</v>
      </c>
      <c r="S29" s="19" t="s">
        <v>148</v>
      </c>
      <c r="T29" s="19" t="s">
        <v>122</v>
      </c>
      <c r="U29" s="19"/>
    </row>
    <row r="30" spans="1:21" s="27" customFormat="1" ht="121.5" customHeight="1">
      <c r="A30" s="19">
        <v>22</v>
      </c>
      <c r="B30" s="22" t="s">
        <v>197</v>
      </c>
      <c r="C30" s="19" t="s">
        <v>102</v>
      </c>
      <c r="D30" s="19" t="s">
        <v>103</v>
      </c>
      <c r="E30" s="19" t="s">
        <v>198</v>
      </c>
      <c r="F30" s="19" t="s">
        <v>199</v>
      </c>
      <c r="G30" s="19"/>
      <c r="H30" s="19">
        <v>150</v>
      </c>
      <c r="I30" s="19"/>
      <c r="J30" s="19"/>
      <c r="K30" s="19"/>
      <c r="L30" s="19">
        <v>2</v>
      </c>
      <c r="M30" s="19">
        <v>150</v>
      </c>
      <c r="N30" s="19">
        <v>50</v>
      </c>
      <c r="O30" s="19">
        <v>200</v>
      </c>
      <c r="P30" s="65">
        <v>44665.04</v>
      </c>
      <c r="Q30" s="65">
        <v>44896</v>
      </c>
      <c r="R30" s="19" t="s">
        <v>200</v>
      </c>
      <c r="S30" s="19" t="s">
        <v>122</v>
      </c>
      <c r="T30" s="19" t="s">
        <v>122</v>
      </c>
      <c r="U30" s="19"/>
    </row>
    <row r="31" spans="1:21" s="27" customFormat="1" ht="108.75" customHeight="1">
      <c r="A31" s="19">
        <v>23</v>
      </c>
      <c r="B31" s="22" t="s">
        <v>201</v>
      </c>
      <c r="C31" s="19" t="s">
        <v>102</v>
      </c>
      <c r="D31" s="19" t="s">
        <v>103</v>
      </c>
      <c r="E31" s="19" t="s">
        <v>202</v>
      </c>
      <c r="F31" s="19" t="s">
        <v>203</v>
      </c>
      <c r="G31" s="19"/>
      <c r="H31" s="19">
        <v>180</v>
      </c>
      <c r="I31" s="19"/>
      <c r="J31" s="19"/>
      <c r="K31" s="19"/>
      <c r="L31" s="19">
        <v>99</v>
      </c>
      <c r="M31" s="19">
        <v>180</v>
      </c>
      <c r="N31" s="19">
        <v>1679</v>
      </c>
      <c r="O31" s="19">
        <v>5269</v>
      </c>
      <c r="P31" s="65">
        <v>44927</v>
      </c>
      <c r="Q31" s="65">
        <v>45261</v>
      </c>
      <c r="R31" s="19" t="s">
        <v>204</v>
      </c>
      <c r="S31" s="19" t="s">
        <v>122</v>
      </c>
      <c r="T31" s="19" t="s">
        <v>122</v>
      </c>
      <c r="U31" s="19"/>
    </row>
    <row r="32" spans="1:21" s="27" customFormat="1" ht="106.5" customHeight="1">
      <c r="A32" s="19">
        <v>24</v>
      </c>
      <c r="B32" s="22" t="s">
        <v>205</v>
      </c>
      <c r="C32" s="19" t="s">
        <v>102</v>
      </c>
      <c r="D32" s="19" t="s">
        <v>103</v>
      </c>
      <c r="E32" s="19" t="s">
        <v>139</v>
      </c>
      <c r="F32" s="19" t="s">
        <v>206</v>
      </c>
      <c r="G32" s="19"/>
      <c r="H32" s="19">
        <v>520</v>
      </c>
      <c r="I32" s="19"/>
      <c r="J32" s="19"/>
      <c r="K32" s="19"/>
      <c r="L32" s="19">
        <v>99</v>
      </c>
      <c r="M32" s="19">
        <v>520</v>
      </c>
      <c r="N32" s="19">
        <v>1679</v>
      </c>
      <c r="O32" s="19">
        <v>5269</v>
      </c>
      <c r="P32" s="65">
        <v>44621</v>
      </c>
      <c r="Q32" s="65">
        <v>44896</v>
      </c>
      <c r="R32" s="19" t="s">
        <v>207</v>
      </c>
      <c r="S32" s="19" t="s">
        <v>122</v>
      </c>
      <c r="T32" s="19" t="s">
        <v>122</v>
      </c>
      <c r="U32" s="19"/>
    </row>
    <row r="33" spans="1:21" s="27" customFormat="1" ht="106.5" customHeight="1">
      <c r="A33" s="19">
        <v>25</v>
      </c>
      <c r="B33" s="22" t="s">
        <v>208</v>
      </c>
      <c r="C33" s="19" t="s">
        <v>102</v>
      </c>
      <c r="D33" s="19" t="s">
        <v>103</v>
      </c>
      <c r="E33" s="19" t="s">
        <v>209</v>
      </c>
      <c r="F33" s="19" t="s">
        <v>210</v>
      </c>
      <c r="G33" s="19"/>
      <c r="H33" s="19">
        <v>548</v>
      </c>
      <c r="I33" s="19">
        <v>8000</v>
      </c>
      <c r="J33" s="19">
        <v>800</v>
      </c>
      <c r="K33" s="19">
        <v>200</v>
      </c>
      <c r="L33" s="19">
        <v>32</v>
      </c>
      <c r="M33" s="19">
        <v>548</v>
      </c>
      <c r="N33" s="19">
        <v>436</v>
      </c>
      <c r="O33" s="19">
        <v>1359</v>
      </c>
      <c r="P33" s="65">
        <v>44756</v>
      </c>
      <c r="Q33" s="65">
        <v>45855</v>
      </c>
      <c r="R33" s="19" t="s">
        <v>211</v>
      </c>
      <c r="S33" s="19" t="s">
        <v>212</v>
      </c>
      <c r="T33" s="19" t="s">
        <v>122</v>
      </c>
      <c r="U33" s="19"/>
    </row>
    <row r="34" spans="1:21" s="27" customFormat="1" ht="31.5" customHeight="1">
      <c r="A34" s="19">
        <v>26</v>
      </c>
      <c r="B34" s="22" t="s">
        <v>213</v>
      </c>
      <c r="C34" s="19" t="s">
        <v>102</v>
      </c>
      <c r="D34" s="19"/>
      <c r="E34" s="19" t="s">
        <v>198</v>
      </c>
      <c r="F34" s="19" t="s">
        <v>214</v>
      </c>
      <c r="G34" s="19"/>
      <c r="H34" s="19">
        <v>150</v>
      </c>
      <c r="I34" s="19"/>
      <c r="J34" s="19"/>
      <c r="K34" s="19"/>
      <c r="L34" s="19">
        <v>2</v>
      </c>
      <c r="M34" s="19">
        <v>2</v>
      </c>
      <c r="N34" s="19">
        <v>40</v>
      </c>
      <c r="O34" s="19">
        <v>160</v>
      </c>
      <c r="P34" s="65">
        <v>44835</v>
      </c>
      <c r="Q34" s="65">
        <v>45200</v>
      </c>
      <c r="R34" s="19" t="s">
        <v>215</v>
      </c>
      <c r="S34" s="19" t="s">
        <v>121</v>
      </c>
      <c r="T34" s="19" t="s">
        <v>122</v>
      </c>
      <c r="U34" s="19"/>
    </row>
    <row r="35" spans="1:21" s="28" customFormat="1" ht="21.75" customHeight="1">
      <c r="A35" s="15" t="s">
        <v>57</v>
      </c>
      <c r="B35" s="21" t="s">
        <v>216</v>
      </c>
      <c r="C35" s="15"/>
      <c r="D35" s="15"/>
      <c r="E35" s="15"/>
      <c r="F35" s="15"/>
      <c r="G35" s="15"/>
      <c r="H35" s="15">
        <f>SUBTOTAL(9,H36:H36)</f>
        <v>300</v>
      </c>
      <c r="I35" s="15">
        <f aca="true" t="shared" si="2" ref="I35:O35">SUBTOTAL(9,I36:I36)</f>
        <v>0</v>
      </c>
      <c r="J35" s="15">
        <f t="shared" si="2"/>
        <v>0</v>
      </c>
      <c r="K35" s="15">
        <f t="shared" si="2"/>
        <v>0</v>
      </c>
      <c r="L35" s="15">
        <f t="shared" si="2"/>
        <v>10</v>
      </c>
      <c r="M35" s="15" t="e">
        <f ca="1">SUBTOTAL(9,立方米6:立方米6)</f>
        <v>#NAME?</v>
      </c>
      <c r="N35" s="15">
        <f t="shared" si="2"/>
        <v>157</v>
      </c>
      <c r="O35" s="15">
        <f t="shared" si="2"/>
        <v>420</v>
      </c>
      <c r="P35" s="15"/>
      <c r="Q35" s="15"/>
      <c r="R35" s="15"/>
      <c r="S35" s="15"/>
      <c r="T35" s="15"/>
      <c r="U35" s="15"/>
    </row>
    <row r="36" spans="1:21" s="27" customFormat="1" ht="60" customHeight="1">
      <c r="A36" s="19">
        <v>1</v>
      </c>
      <c r="B36" s="22" t="s">
        <v>217</v>
      </c>
      <c r="C36" s="19" t="s">
        <v>102</v>
      </c>
      <c r="D36" s="19" t="s">
        <v>103</v>
      </c>
      <c r="E36" s="19" t="s">
        <v>198</v>
      </c>
      <c r="F36" s="19" t="s">
        <v>218</v>
      </c>
      <c r="G36" s="19"/>
      <c r="H36" s="19">
        <v>300</v>
      </c>
      <c r="I36" s="19">
        <v>0</v>
      </c>
      <c r="J36" s="19">
        <v>0</v>
      </c>
      <c r="K36" s="19">
        <v>0</v>
      </c>
      <c r="L36" s="19">
        <v>10</v>
      </c>
      <c r="M36" s="19">
        <v>200</v>
      </c>
      <c r="N36" s="19">
        <v>157</v>
      </c>
      <c r="O36" s="19">
        <v>420</v>
      </c>
      <c r="P36" s="65">
        <v>44835</v>
      </c>
      <c r="Q36" s="65">
        <v>45047</v>
      </c>
      <c r="R36" s="74" t="s">
        <v>219</v>
      </c>
      <c r="S36" s="19" t="s">
        <v>212</v>
      </c>
      <c r="T36" s="19" t="s">
        <v>122</v>
      </c>
      <c r="U36" s="19"/>
    </row>
    <row r="37" spans="1:21" s="28" customFormat="1" ht="21.75" customHeight="1">
      <c r="A37" s="15" t="s">
        <v>62</v>
      </c>
      <c r="B37" s="21" t="s">
        <v>220</v>
      </c>
      <c r="C37" s="15"/>
      <c r="D37" s="15"/>
      <c r="E37" s="15"/>
      <c r="F37" s="15"/>
      <c r="G37" s="15"/>
      <c r="H37" s="15">
        <f>SUBTOTAL(9,H38:H41)</f>
        <v>333</v>
      </c>
      <c r="I37" s="15">
        <f aca="true" t="shared" si="3" ref="I37:O37">SUBTOTAL(9,I38:I41)</f>
        <v>0</v>
      </c>
      <c r="J37" s="15">
        <f t="shared" si="3"/>
        <v>0</v>
      </c>
      <c r="K37" s="15">
        <f t="shared" si="3"/>
        <v>0</v>
      </c>
      <c r="L37" s="15">
        <f t="shared" si="3"/>
        <v>9</v>
      </c>
      <c r="M37" s="15" t="e">
        <f ca="1">SUBTOTAL(9,立方米8:M41)</f>
        <v>#NAME?</v>
      </c>
      <c r="N37" s="15">
        <f t="shared" si="3"/>
        <v>893</v>
      </c>
      <c r="O37" s="15">
        <f t="shared" si="3"/>
        <v>3589</v>
      </c>
      <c r="P37" s="15"/>
      <c r="Q37" s="15"/>
      <c r="R37" s="15"/>
      <c r="S37" s="15"/>
      <c r="T37" s="15"/>
      <c r="U37" s="15"/>
    </row>
    <row r="38" spans="1:21" s="29" customFormat="1" ht="51">
      <c r="A38" s="19">
        <v>1</v>
      </c>
      <c r="B38" s="22" t="s">
        <v>221</v>
      </c>
      <c r="C38" s="19" t="s">
        <v>102</v>
      </c>
      <c r="D38" s="19" t="s">
        <v>103</v>
      </c>
      <c r="E38" s="19" t="s">
        <v>154</v>
      </c>
      <c r="F38" s="19" t="s">
        <v>222</v>
      </c>
      <c r="G38" s="19"/>
      <c r="H38" s="19">
        <v>100</v>
      </c>
      <c r="I38" s="19"/>
      <c r="J38" s="19"/>
      <c r="K38" s="19"/>
      <c r="L38" s="19">
        <v>3</v>
      </c>
      <c r="M38" s="19">
        <v>100</v>
      </c>
      <c r="N38" s="19">
        <v>118</v>
      </c>
      <c r="O38" s="19">
        <v>418</v>
      </c>
      <c r="P38" s="65">
        <v>44652</v>
      </c>
      <c r="Q38" s="65">
        <v>44925</v>
      </c>
      <c r="R38" s="19" t="s">
        <v>223</v>
      </c>
      <c r="S38" s="19" t="s">
        <v>149</v>
      </c>
      <c r="T38" s="19" t="s">
        <v>149</v>
      </c>
      <c r="U38" s="72"/>
    </row>
    <row r="39" spans="1:21" s="29" customFormat="1" ht="63.75">
      <c r="A39" s="19">
        <v>2</v>
      </c>
      <c r="B39" s="22" t="s">
        <v>224</v>
      </c>
      <c r="C39" s="19" t="s">
        <v>102</v>
      </c>
      <c r="D39" s="19" t="s">
        <v>103</v>
      </c>
      <c r="E39" s="19" t="s">
        <v>145</v>
      </c>
      <c r="F39" s="19" t="s">
        <v>225</v>
      </c>
      <c r="G39" s="19"/>
      <c r="H39" s="19">
        <v>100</v>
      </c>
      <c r="I39" s="19"/>
      <c r="J39" s="19"/>
      <c r="K39" s="19"/>
      <c r="L39" s="19">
        <v>2</v>
      </c>
      <c r="M39" s="19">
        <v>100</v>
      </c>
      <c r="N39" s="19">
        <v>432</v>
      </c>
      <c r="O39" s="19">
        <v>1752</v>
      </c>
      <c r="P39" s="65">
        <v>44652</v>
      </c>
      <c r="Q39" s="65">
        <v>44925</v>
      </c>
      <c r="R39" s="19" t="s">
        <v>226</v>
      </c>
      <c r="S39" s="19" t="s">
        <v>149</v>
      </c>
      <c r="T39" s="19" t="s">
        <v>149</v>
      </c>
      <c r="U39" s="72"/>
    </row>
    <row r="40" spans="1:21" s="29" customFormat="1" ht="81.75" customHeight="1">
      <c r="A40" s="19">
        <v>3</v>
      </c>
      <c r="B40" s="22" t="s">
        <v>227</v>
      </c>
      <c r="C40" s="19" t="s">
        <v>102</v>
      </c>
      <c r="D40" s="19" t="s">
        <v>132</v>
      </c>
      <c r="E40" s="19" t="s">
        <v>228</v>
      </c>
      <c r="F40" s="19" t="s">
        <v>229</v>
      </c>
      <c r="G40" s="19"/>
      <c r="H40" s="19">
        <v>83</v>
      </c>
      <c r="I40" s="19"/>
      <c r="J40" s="19"/>
      <c r="K40" s="19"/>
      <c r="L40" s="19">
        <v>2</v>
      </c>
      <c r="M40" s="19">
        <v>83</v>
      </c>
      <c r="N40" s="19">
        <v>270</v>
      </c>
      <c r="O40" s="19">
        <v>1166</v>
      </c>
      <c r="P40" s="65">
        <v>44652</v>
      </c>
      <c r="Q40" s="65">
        <v>44925</v>
      </c>
      <c r="R40" s="19" t="s">
        <v>230</v>
      </c>
      <c r="S40" s="19" t="s">
        <v>149</v>
      </c>
      <c r="T40" s="19" t="s">
        <v>149</v>
      </c>
      <c r="U40" s="72"/>
    </row>
    <row r="41" spans="1:21" s="29" customFormat="1" ht="81.75" customHeight="1">
      <c r="A41" s="19">
        <v>4</v>
      </c>
      <c r="B41" s="22" t="s">
        <v>231</v>
      </c>
      <c r="C41" s="19" t="s">
        <v>102</v>
      </c>
      <c r="D41" s="19" t="s">
        <v>103</v>
      </c>
      <c r="E41" s="19" t="s">
        <v>232</v>
      </c>
      <c r="F41" s="19" t="s">
        <v>233</v>
      </c>
      <c r="G41" s="19"/>
      <c r="H41" s="19">
        <v>50</v>
      </c>
      <c r="I41" s="19"/>
      <c r="J41" s="19"/>
      <c r="K41" s="19"/>
      <c r="L41" s="19">
        <v>2</v>
      </c>
      <c r="M41" s="19">
        <v>50</v>
      </c>
      <c r="N41" s="19">
        <v>73</v>
      </c>
      <c r="O41" s="19">
        <v>253</v>
      </c>
      <c r="P41" s="65">
        <v>44805</v>
      </c>
      <c r="Q41" s="65">
        <v>44896</v>
      </c>
      <c r="R41" s="19" t="s">
        <v>234</v>
      </c>
      <c r="S41" s="19" t="s">
        <v>232</v>
      </c>
      <c r="T41" s="19" t="s">
        <v>149</v>
      </c>
      <c r="U41" s="72"/>
    </row>
    <row r="42" spans="1:21" s="28" customFormat="1" ht="21.75" customHeight="1">
      <c r="A42" s="15" t="s">
        <v>65</v>
      </c>
      <c r="B42" s="21" t="s">
        <v>235</v>
      </c>
      <c r="C42" s="15"/>
      <c r="D42" s="15"/>
      <c r="E42" s="15"/>
      <c r="F42" s="15"/>
      <c r="G42" s="15"/>
      <c r="H42" s="15">
        <f>SUBTOTAL(9,H43:H48)</f>
        <v>300</v>
      </c>
      <c r="I42" s="15">
        <f aca="true" t="shared" si="4" ref="I42:O42">SUBTOTAL(9,I43:I48)</f>
        <v>0</v>
      </c>
      <c r="J42" s="15">
        <f t="shared" si="4"/>
        <v>0</v>
      </c>
      <c r="K42" s="15">
        <f t="shared" si="4"/>
        <v>0</v>
      </c>
      <c r="L42" s="15">
        <f t="shared" si="4"/>
        <v>6</v>
      </c>
      <c r="M42" s="15">
        <f t="shared" si="4"/>
        <v>300</v>
      </c>
      <c r="N42" s="15">
        <f t="shared" si="4"/>
        <v>62</v>
      </c>
      <c r="O42" s="15">
        <f t="shared" si="4"/>
        <v>229</v>
      </c>
      <c r="P42" s="15"/>
      <c r="Q42" s="15"/>
      <c r="R42" s="15"/>
      <c r="S42" s="15"/>
      <c r="T42" s="15"/>
      <c r="U42" s="15"/>
    </row>
    <row r="43" spans="1:21" s="29" customFormat="1" ht="89.25">
      <c r="A43" s="19">
        <v>1</v>
      </c>
      <c r="B43" s="22" t="s">
        <v>236</v>
      </c>
      <c r="C43" s="19" t="s">
        <v>102</v>
      </c>
      <c r="D43" s="19" t="s">
        <v>103</v>
      </c>
      <c r="E43" s="19" t="s">
        <v>237</v>
      </c>
      <c r="F43" s="19" t="s">
        <v>238</v>
      </c>
      <c r="G43" s="19"/>
      <c r="H43" s="19">
        <v>50</v>
      </c>
      <c r="I43" s="19"/>
      <c r="J43" s="19"/>
      <c r="K43" s="19"/>
      <c r="L43" s="19">
        <v>1</v>
      </c>
      <c r="M43" s="19">
        <v>50</v>
      </c>
      <c r="N43" s="19">
        <v>20</v>
      </c>
      <c r="O43" s="19">
        <v>62</v>
      </c>
      <c r="P43" s="65">
        <v>44640</v>
      </c>
      <c r="Q43" s="65">
        <v>44925</v>
      </c>
      <c r="R43" s="19" t="s">
        <v>239</v>
      </c>
      <c r="S43" s="19" t="s">
        <v>169</v>
      </c>
      <c r="T43" s="19" t="s">
        <v>240</v>
      </c>
      <c r="U43" s="72"/>
    </row>
    <row r="44" spans="1:21" s="29" customFormat="1" ht="102">
      <c r="A44" s="19">
        <v>2</v>
      </c>
      <c r="B44" s="22" t="s">
        <v>241</v>
      </c>
      <c r="C44" s="19" t="s">
        <v>102</v>
      </c>
      <c r="D44" s="19" t="s">
        <v>103</v>
      </c>
      <c r="E44" s="19" t="s">
        <v>237</v>
      </c>
      <c r="F44" s="19" t="s">
        <v>238</v>
      </c>
      <c r="G44" s="19"/>
      <c r="H44" s="19">
        <v>50</v>
      </c>
      <c r="I44" s="19"/>
      <c r="J44" s="19"/>
      <c r="K44" s="19"/>
      <c r="L44" s="19">
        <v>1</v>
      </c>
      <c r="M44" s="19">
        <v>50</v>
      </c>
      <c r="N44" s="19">
        <v>7</v>
      </c>
      <c r="O44" s="19">
        <v>33</v>
      </c>
      <c r="P44" s="65">
        <v>44640</v>
      </c>
      <c r="Q44" s="65">
        <v>44925</v>
      </c>
      <c r="R44" s="19" t="s">
        <v>242</v>
      </c>
      <c r="S44" s="19" t="s">
        <v>169</v>
      </c>
      <c r="T44" s="19" t="s">
        <v>240</v>
      </c>
      <c r="U44" s="72"/>
    </row>
    <row r="45" spans="1:21" s="29" customFormat="1" ht="89.25">
      <c r="A45" s="19">
        <v>3</v>
      </c>
      <c r="B45" s="22" t="s">
        <v>243</v>
      </c>
      <c r="C45" s="19" t="s">
        <v>102</v>
      </c>
      <c r="D45" s="19" t="s">
        <v>103</v>
      </c>
      <c r="E45" s="19" t="s">
        <v>237</v>
      </c>
      <c r="F45" s="19" t="s">
        <v>238</v>
      </c>
      <c r="G45" s="19"/>
      <c r="H45" s="19">
        <v>50</v>
      </c>
      <c r="I45" s="19"/>
      <c r="J45" s="19"/>
      <c r="K45" s="19"/>
      <c r="L45" s="19">
        <v>1</v>
      </c>
      <c r="M45" s="19">
        <v>50</v>
      </c>
      <c r="N45" s="19">
        <v>17</v>
      </c>
      <c r="O45" s="19">
        <v>70</v>
      </c>
      <c r="P45" s="65">
        <v>44640</v>
      </c>
      <c r="Q45" s="65">
        <v>44925</v>
      </c>
      <c r="R45" s="19" t="s">
        <v>239</v>
      </c>
      <c r="S45" s="19" t="s">
        <v>107</v>
      </c>
      <c r="T45" s="19" t="s">
        <v>240</v>
      </c>
      <c r="U45" s="72"/>
    </row>
    <row r="46" spans="1:21" s="29" customFormat="1" ht="102">
      <c r="A46" s="19">
        <v>4</v>
      </c>
      <c r="B46" s="22" t="s">
        <v>244</v>
      </c>
      <c r="C46" s="19" t="s">
        <v>102</v>
      </c>
      <c r="D46" s="19" t="s">
        <v>103</v>
      </c>
      <c r="E46" s="19" t="s">
        <v>237</v>
      </c>
      <c r="F46" s="19" t="s">
        <v>238</v>
      </c>
      <c r="G46" s="19"/>
      <c r="H46" s="19">
        <v>50</v>
      </c>
      <c r="I46" s="19"/>
      <c r="J46" s="19"/>
      <c r="K46" s="19"/>
      <c r="L46" s="19">
        <v>1</v>
      </c>
      <c r="M46" s="19">
        <v>50</v>
      </c>
      <c r="N46" s="19">
        <v>12</v>
      </c>
      <c r="O46" s="19">
        <v>48</v>
      </c>
      <c r="P46" s="65">
        <v>44640</v>
      </c>
      <c r="Q46" s="65">
        <v>44925</v>
      </c>
      <c r="R46" s="19" t="s">
        <v>242</v>
      </c>
      <c r="S46" s="19" t="s">
        <v>107</v>
      </c>
      <c r="T46" s="19" t="s">
        <v>240</v>
      </c>
      <c r="U46" s="72"/>
    </row>
    <row r="47" spans="1:21" s="29" customFormat="1" ht="89.25">
      <c r="A47" s="19">
        <v>5</v>
      </c>
      <c r="B47" s="22" t="s">
        <v>245</v>
      </c>
      <c r="C47" s="19" t="s">
        <v>102</v>
      </c>
      <c r="D47" s="19" t="s">
        <v>103</v>
      </c>
      <c r="E47" s="19" t="s">
        <v>237</v>
      </c>
      <c r="F47" s="19" t="s">
        <v>238</v>
      </c>
      <c r="G47" s="19"/>
      <c r="H47" s="19">
        <v>50</v>
      </c>
      <c r="I47" s="19"/>
      <c r="J47" s="19"/>
      <c r="K47" s="19"/>
      <c r="L47" s="19">
        <v>1</v>
      </c>
      <c r="M47" s="19">
        <v>50</v>
      </c>
      <c r="N47" s="19">
        <v>5</v>
      </c>
      <c r="O47" s="19">
        <v>11</v>
      </c>
      <c r="P47" s="65">
        <v>44640</v>
      </c>
      <c r="Q47" s="65">
        <v>44925</v>
      </c>
      <c r="R47" s="19" t="s">
        <v>239</v>
      </c>
      <c r="S47" s="19" t="s">
        <v>166</v>
      </c>
      <c r="T47" s="19" t="s">
        <v>240</v>
      </c>
      <c r="U47" s="72"/>
    </row>
    <row r="48" spans="1:21" s="29" customFormat="1" ht="89.25">
      <c r="A48" s="19">
        <v>6</v>
      </c>
      <c r="B48" s="22" t="s">
        <v>246</v>
      </c>
      <c r="C48" s="19" t="s">
        <v>102</v>
      </c>
      <c r="D48" s="19" t="s">
        <v>103</v>
      </c>
      <c r="E48" s="19" t="s">
        <v>237</v>
      </c>
      <c r="F48" s="19" t="s">
        <v>238</v>
      </c>
      <c r="G48" s="19"/>
      <c r="H48" s="19">
        <v>50</v>
      </c>
      <c r="I48" s="19"/>
      <c r="J48" s="19"/>
      <c r="K48" s="19"/>
      <c r="L48" s="19">
        <v>1</v>
      </c>
      <c r="M48" s="19">
        <v>50</v>
      </c>
      <c r="N48" s="19">
        <v>1</v>
      </c>
      <c r="O48" s="19">
        <v>5</v>
      </c>
      <c r="P48" s="65">
        <v>44640</v>
      </c>
      <c r="Q48" s="65">
        <v>44925</v>
      </c>
      <c r="R48" s="19" t="s">
        <v>239</v>
      </c>
      <c r="S48" s="19" t="s">
        <v>247</v>
      </c>
      <c r="T48" s="19" t="s">
        <v>240</v>
      </c>
      <c r="U48" s="72"/>
    </row>
    <row r="49" spans="1:21" s="28" customFormat="1" ht="21.75" customHeight="1">
      <c r="A49" s="15" t="s">
        <v>248</v>
      </c>
      <c r="B49" s="21" t="s">
        <v>249</v>
      </c>
      <c r="C49" s="15"/>
      <c r="D49" s="15"/>
      <c r="E49" s="15"/>
      <c r="F49" s="15"/>
      <c r="G49" s="15"/>
      <c r="H49" s="15">
        <f>SUBTOTAL(9,H50:H50)</f>
        <v>200</v>
      </c>
      <c r="I49" s="15">
        <f aca="true" t="shared" si="5" ref="I49:O49">SUBTOTAL(9,I50:I50)</f>
        <v>0</v>
      </c>
      <c r="J49" s="15">
        <f t="shared" si="5"/>
        <v>0</v>
      </c>
      <c r="K49" s="15">
        <f t="shared" si="5"/>
        <v>0</v>
      </c>
      <c r="L49" s="15">
        <f t="shared" si="5"/>
        <v>1</v>
      </c>
      <c r="M49" s="15">
        <f t="shared" si="5"/>
        <v>200</v>
      </c>
      <c r="N49" s="15">
        <f t="shared" si="5"/>
        <v>13</v>
      </c>
      <c r="O49" s="15">
        <f t="shared" si="5"/>
        <v>56</v>
      </c>
      <c r="P49" s="15"/>
      <c r="Q49" s="15"/>
      <c r="R49" s="15"/>
      <c r="S49" s="15"/>
      <c r="T49" s="15"/>
      <c r="U49" s="15"/>
    </row>
    <row r="50" spans="1:21" s="27" customFormat="1" ht="76.5" customHeight="1">
      <c r="A50" s="19">
        <v>1</v>
      </c>
      <c r="B50" s="22" t="s">
        <v>250</v>
      </c>
      <c r="C50" s="19" t="s">
        <v>102</v>
      </c>
      <c r="D50" s="19" t="s">
        <v>103</v>
      </c>
      <c r="E50" s="19" t="s">
        <v>251</v>
      </c>
      <c r="F50" s="58" t="s">
        <v>252</v>
      </c>
      <c r="G50" s="19"/>
      <c r="H50" s="19">
        <v>200</v>
      </c>
      <c r="I50" s="19"/>
      <c r="J50" s="19"/>
      <c r="K50" s="19"/>
      <c r="L50" s="19">
        <v>1</v>
      </c>
      <c r="M50" s="19">
        <v>200</v>
      </c>
      <c r="N50" s="19">
        <v>13</v>
      </c>
      <c r="O50" s="19">
        <v>56</v>
      </c>
      <c r="P50" s="68">
        <v>44805</v>
      </c>
      <c r="Q50" s="65">
        <v>44958</v>
      </c>
      <c r="R50" s="73" t="s">
        <v>253</v>
      </c>
      <c r="S50" s="19" t="s">
        <v>192</v>
      </c>
      <c r="T50" s="19" t="s">
        <v>122</v>
      </c>
      <c r="U50" s="19"/>
    </row>
    <row r="51" spans="1:21" s="28" customFormat="1" ht="21.75" customHeight="1">
      <c r="A51" s="15" t="s">
        <v>254</v>
      </c>
      <c r="B51" s="21" t="s">
        <v>255</v>
      </c>
      <c r="C51" s="15"/>
      <c r="D51" s="15"/>
      <c r="E51" s="15"/>
      <c r="F51" s="15"/>
      <c r="G51" s="15"/>
      <c r="H51" s="15">
        <f>SUBTOTAL(9,H52:H57)</f>
        <v>1030</v>
      </c>
      <c r="I51" s="15">
        <f aca="true" t="shared" si="6" ref="I51:O51">SUBTOTAL(9,I52:I57)</f>
        <v>0</v>
      </c>
      <c r="J51" s="15">
        <f t="shared" si="6"/>
        <v>0</v>
      </c>
      <c r="K51" s="15">
        <f t="shared" si="6"/>
        <v>0</v>
      </c>
      <c r="L51" s="15">
        <v>99</v>
      </c>
      <c r="M51" s="15">
        <f t="shared" si="6"/>
        <v>1030</v>
      </c>
      <c r="N51" s="15">
        <v>1679</v>
      </c>
      <c r="O51" s="15">
        <v>5269</v>
      </c>
      <c r="P51" s="15"/>
      <c r="Q51" s="15"/>
      <c r="R51" s="15"/>
      <c r="S51" s="15"/>
      <c r="T51" s="15"/>
      <c r="U51" s="15"/>
    </row>
    <row r="52" spans="1:21" s="29" customFormat="1" ht="51">
      <c r="A52" s="19">
        <v>1</v>
      </c>
      <c r="B52" s="22" t="s">
        <v>256</v>
      </c>
      <c r="C52" s="19" t="s">
        <v>102</v>
      </c>
      <c r="D52" s="19" t="s">
        <v>132</v>
      </c>
      <c r="E52" s="19" t="s">
        <v>257</v>
      </c>
      <c r="F52" s="19" t="s">
        <v>258</v>
      </c>
      <c r="G52" s="19"/>
      <c r="H52" s="19">
        <v>500</v>
      </c>
      <c r="I52" s="19"/>
      <c r="J52" s="19"/>
      <c r="K52" s="19"/>
      <c r="L52" s="19">
        <v>1</v>
      </c>
      <c r="M52" s="19">
        <v>500</v>
      </c>
      <c r="N52" s="19">
        <v>8</v>
      </c>
      <c r="O52" s="19">
        <v>25</v>
      </c>
      <c r="P52" s="65">
        <v>44449</v>
      </c>
      <c r="Q52" s="65">
        <v>44925</v>
      </c>
      <c r="R52" s="19" t="s">
        <v>259</v>
      </c>
      <c r="S52" s="19" t="s">
        <v>260</v>
      </c>
      <c r="T52" s="19" t="s">
        <v>260</v>
      </c>
      <c r="U52" s="19"/>
    </row>
    <row r="53" spans="1:21" s="29" customFormat="1" ht="25.5">
      <c r="A53" s="19">
        <v>2</v>
      </c>
      <c r="B53" s="22" t="s">
        <v>261</v>
      </c>
      <c r="C53" s="19" t="s">
        <v>262</v>
      </c>
      <c r="D53" s="19"/>
      <c r="E53" s="19" t="s">
        <v>139</v>
      </c>
      <c r="F53" s="19" t="s">
        <v>263</v>
      </c>
      <c r="G53" s="19"/>
      <c r="H53" s="19">
        <v>209</v>
      </c>
      <c r="I53" s="19"/>
      <c r="J53" s="19"/>
      <c r="K53" s="19"/>
      <c r="L53" s="19">
        <v>99</v>
      </c>
      <c r="M53" s="19">
        <v>209</v>
      </c>
      <c r="N53" s="19">
        <v>1679</v>
      </c>
      <c r="O53" s="19">
        <v>5269</v>
      </c>
      <c r="P53" s="65">
        <v>44682</v>
      </c>
      <c r="Q53" s="65">
        <v>44896</v>
      </c>
      <c r="R53" s="19" t="s">
        <v>264</v>
      </c>
      <c r="S53" s="19" t="s">
        <v>260</v>
      </c>
      <c r="T53" s="19" t="s">
        <v>260</v>
      </c>
      <c r="U53" s="19"/>
    </row>
    <row r="54" spans="1:21" s="29" customFormat="1" ht="25.5">
      <c r="A54" s="19">
        <v>3</v>
      </c>
      <c r="B54" s="22" t="s">
        <v>265</v>
      </c>
      <c r="C54" s="19" t="s">
        <v>262</v>
      </c>
      <c r="D54" s="19"/>
      <c r="E54" s="19" t="s">
        <v>139</v>
      </c>
      <c r="F54" s="19" t="s">
        <v>266</v>
      </c>
      <c r="G54" s="19"/>
      <c r="H54" s="19">
        <v>75</v>
      </c>
      <c r="I54" s="19"/>
      <c r="J54" s="19"/>
      <c r="K54" s="19"/>
      <c r="L54" s="19">
        <v>6</v>
      </c>
      <c r="M54" s="19">
        <v>75</v>
      </c>
      <c r="N54" s="19">
        <v>93</v>
      </c>
      <c r="O54" s="19">
        <v>302</v>
      </c>
      <c r="P54" s="65">
        <v>44682</v>
      </c>
      <c r="Q54" s="65">
        <v>44896</v>
      </c>
      <c r="R54" s="19" t="s">
        <v>267</v>
      </c>
      <c r="S54" s="19" t="s">
        <v>260</v>
      </c>
      <c r="T54" s="19" t="s">
        <v>260</v>
      </c>
      <c r="U54" s="19"/>
    </row>
    <row r="55" spans="1:21" s="29" customFormat="1" ht="38.25">
      <c r="A55" s="19">
        <v>4</v>
      </c>
      <c r="B55" s="22" t="s">
        <v>268</v>
      </c>
      <c r="C55" s="19" t="s">
        <v>262</v>
      </c>
      <c r="D55" s="19"/>
      <c r="E55" s="19" t="s">
        <v>247</v>
      </c>
      <c r="F55" s="19" t="s">
        <v>269</v>
      </c>
      <c r="G55" s="19"/>
      <c r="H55" s="19">
        <v>110</v>
      </c>
      <c r="I55" s="19"/>
      <c r="J55" s="19"/>
      <c r="K55" s="19"/>
      <c r="L55" s="19">
        <v>2</v>
      </c>
      <c r="M55" s="19">
        <v>110</v>
      </c>
      <c r="N55" s="19">
        <v>24</v>
      </c>
      <c r="O55" s="19">
        <v>73</v>
      </c>
      <c r="P55" s="65">
        <v>44161</v>
      </c>
      <c r="Q55" s="65">
        <v>44711</v>
      </c>
      <c r="R55" s="19" t="s">
        <v>270</v>
      </c>
      <c r="S55" s="19" t="s">
        <v>260</v>
      </c>
      <c r="T55" s="19" t="s">
        <v>260</v>
      </c>
      <c r="U55" s="19"/>
    </row>
    <row r="56" spans="1:21" s="29" customFormat="1" ht="21" customHeight="1">
      <c r="A56" s="19">
        <v>5</v>
      </c>
      <c r="B56" s="59" t="s">
        <v>271</v>
      </c>
      <c r="C56" s="60" t="s">
        <v>102</v>
      </c>
      <c r="D56" s="60"/>
      <c r="E56" s="60" t="s">
        <v>148</v>
      </c>
      <c r="F56" s="60" t="s">
        <v>272</v>
      </c>
      <c r="G56" s="60"/>
      <c r="H56" s="60">
        <v>70</v>
      </c>
      <c r="I56" s="60"/>
      <c r="J56" s="60"/>
      <c r="K56" s="60"/>
      <c r="L56" s="60">
        <v>1</v>
      </c>
      <c r="M56" s="60">
        <v>70</v>
      </c>
      <c r="N56" s="60">
        <v>5</v>
      </c>
      <c r="O56" s="60">
        <v>17</v>
      </c>
      <c r="P56" s="65">
        <v>44774</v>
      </c>
      <c r="Q56" s="75">
        <v>45078</v>
      </c>
      <c r="R56" s="60" t="s">
        <v>272</v>
      </c>
      <c r="S56" s="19" t="s">
        <v>260</v>
      </c>
      <c r="T56" s="19" t="s">
        <v>260</v>
      </c>
      <c r="U56" s="60"/>
    </row>
    <row r="57" spans="1:21" s="27" customFormat="1" ht="39.75" customHeight="1">
      <c r="A57" s="19">
        <v>6</v>
      </c>
      <c r="B57" s="59" t="s">
        <v>273</v>
      </c>
      <c r="C57" s="60" t="s">
        <v>262</v>
      </c>
      <c r="D57" s="60"/>
      <c r="E57" s="19" t="s">
        <v>139</v>
      </c>
      <c r="F57" s="19" t="s">
        <v>274</v>
      </c>
      <c r="G57" s="60"/>
      <c r="H57" s="60">
        <v>66</v>
      </c>
      <c r="I57" s="60"/>
      <c r="J57" s="60"/>
      <c r="K57" s="60"/>
      <c r="L57" s="60">
        <v>3</v>
      </c>
      <c r="M57" s="60">
        <v>66</v>
      </c>
      <c r="N57" s="19">
        <v>80</v>
      </c>
      <c r="O57" s="19">
        <v>256</v>
      </c>
      <c r="P57" s="65">
        <v>44682</v>
      </c>
      <c r="Q57" s="65">
        <v>44896</v>
      </c>
      <c r="R57" s="60" t="s">
        <v>275</v>
      </c>
      <c r="S57" s="19" t="s">
        <v>260</v>
      </c>
      <c r="T57" s="19" t="s">
        <v>260</v>
      </c>
      <c r="U57" s="60"/>
    </row>
    <row r="58" spans="1:21" s="28" customFormat="1" ht="21.75" customHeight="1">
      <c r="A58" s="15" t="s">
        <v>276</v>
      </c>
      <c r="B58" s="21" t="s">
        <v>277</v>
      </c>
      <c r="C58" s="15"/>
      <c r="D58" s="15"/>
      <c r="E58" s="15"/>
      <c r="F58" s="15"/>
      <c r="G58" s="15"/>
      <c r="H58" s="15">
        <f>SUBTOTAL(9,H59:H60)</f>
        <v>3328.28</v>
      </c>
      <c r="I58" s="15">
        <f aca="true" t="shared" si="7" ref="I58:O58">SUBTOTAL(9,I59:I60)</f>
        <v>6074.6</v>
      </c>
      <c r="J58" s="15">
        <f t="shared" si="7"/>
        <v>0</v>
      </c>
      <c r="K58" s="15">
        <f t="shared" si="7"/>
        <v>0</v>
      </c>
      <c r="L58" s="15">
        <f t="shared" si="7"/>
        <v>6</v>
      </c>
      <c r="M58" s="15">
        <f t="shared" si="7"/>
        <v>2811.28</v>
      </c>
      <c r="N58" s="15">
        <f t="shared" si="7"/>
        <v>648</v>
      </c>
      <c r="O58" s="15">
        <f t="shared" si="7"/>
        <v>2516</v>
      </c>
      <c r="P58" s="15"/>
      <c r="Q58" s="15"/>
      <c r="R58" s="15"/>
      <c r="S58" s="15"/>
      <c r="T58" s="15"/>
      <c r="U58" s="15"/>
    </row>
    <row r="59" spans="1:21" s="27" customFormat="1" ht="84.75" customHeight="1">
      <c r="A59" s="19">
        <v>1</v>
      </c>
      <c r="B59" s="61" t="s">
        <v>278</v>
      </c>
      <c r="C59" s="19" t="s">
        <v>102</v>
      </c>
      <c r="D59" s="19" t="s">
        <v>132</v>
      </c>
      <c r="E59" s="62" t="s">
        <v>279</v>
      </c>
      <c r="F59" s="53" t="s">
        <v>280</v>
      </c>
      <c r="G59" s="19" t="s">
        <v>281</v>
      </c>
      <c r="H59" s="19">
        <v>2811.28</v>
      </c>
      <c r="I59" s="19"/>
      <c r="J59" s="19"/>
      <c r="K59" s="19"/>
      <c r="L59" s="19">
        <v>6</v>
      </c>
      <c r="M59" s="19">
        <v>2811.28</v>
      </c>
      <c r="N59" s="19">
        <v>158</v>
      </c>
      <c r="O59" s="19">
        <v>519</v>
      </c>
      <c r="P59" s="65">
        <v>44681</v>
      </c>
      <c r="Q59" s="68">
        <v>44926</v>
      </c>
      <c r="R59" s="19" t="s">
        <v>282</v>
      </c>
      <c r="S59" s="19" t="s">
        <v>122</v>
      </c>
      <c r="T59" s="19" t="s">
        <v>122</v>
      </c>
      <c r="U59" s="19"/>
    </row>
    <row r="60" spans="1:21" s="27" customFormat="1" ht="106.5" customHeight="1">
      <c r="A60" s="19">
        <v>2</v>
      </c>
      <c r="B60" s="61" t="s">
        <v>283</v>
      </c>
      <c r="C60" s="19" t="s">
        <v>102</v>
      </c>
      <c r="D60" s="19" t="s">
        <v>132</v>
      </c>
      <c r="E60" s="62" t="s">
        <v>284</v>
      </c>
      <c r="F60" s="53" t="s">
        <v>285</v>
      </c>
      <c r="G60" s="19"/>
      <c r="H60" s="19">
        <v>517</v>
      </c>
      <c r="I60" s="19">
        <v>6074.6</v>
      </c>
      <c r="J60" s="19"/>
      <c r="K60" s="19"/>
      <c r="L60" s="19"/>
      <c r="M60" s="19"/>
      <c r="N60" s="19">
        <v>490</v>
      </c>
      <c r="O60" s="19">
        <v>1997</v>
      </c>
      <c r="P60" s="65" t="s">
        <v>286</v>
      </c>
      <c r="Q60" s="68">
        <v>44835</v>
      </c>
      <c r="R60" s="19" t="s">
        <v>287</v>
      </c>
      <c r="S60" s="19" t="s">
        <v>288</v>
      </c>
      <c r="T60" s="19" t="s">
        <v>288</v>
      </c>
      <c r="U60" s="19"/>
    </row>
    <row r="61" spans="1:21" s="28" customFormat="1" ht="21.75" customHeight="1">
      <c r="A61" s="15" t="s">
        <v>289</v>
      </c>
      <c r="B61" s="21" t="s">
        <v>290</v>
      </c>
      <c r="C61" s="15"/>
      <c r="D61" s="15"/>
      <c r="E61" s="15"/>
      <c r="F61" s="15"/>
      <c r="G61" s="15"/>
      <c r="H61" s="15">
        <f>SUBTOTAL(9,H62)</f>
        <v>0</v>
      </c>
      <c r="I61" s="15">
        <f aca="true" t="shared" si="8" ref="I61:O61">SUBTOTAL(9,I62)</f>
        <v>0</v>
      </c>
      <c r="J61" s="15">
        <f t="shared" si="8"/>
        <v>0</v>
      </c>
      <c r="K61" s="15">
        <f t="shared" si="8"/>
        <v>0</v>
      </c>
      <c r="L61" s="15">
        <f t="shared" si="8"/>
        <v>0</v>
      </c>
      <c r="M61" s="15">
        <f t="shared" si="8"/>
        <v>0</v>
      </c>
      <c r="N61" s="15">
        <f t="shared" si="8"/>
        <v>0</v>
      </c>
      <c r="O61" s="15">
        <f t="shared" si="8"/>
        <v>0</v>
      </c>
      <c r="P61" s="15"/>
      <c r="Q61" s="15"/>
      <c r="R61" s="15"/>
      <c r="S61" s="15"/>
      <c r="T61" s="15"/>
      <c r="U61" s="15"/>
    </row>
    <row r="62" spans="1:21" s="27" customFormat="1" ht="18" customHeight="1">
      <c r="A62" s="21"/>
      <c r="B62" s="22" t="s">
        <v>291</v>
      </c>
      <c r="C62" s="15"/>
      <c r="D62" s="19"/>
      <c r="E62" s="19"/>
      <c r="F62" s="19"/>
      <c r="G62" s="19"/>
      <c r="H62" s="19"/>
      <c r="I62" s="19"/>
      <c r="J62" s="19"/>
      <c r="K62" s="19"/>
      <c r="L62" s="19"/>
      <c r="M62" s="19"/>
      <c r="N62" s="19"/>
      <c r="O62" s="19"/>
      <c r="P62" s="19"/>
      <c r="Q62" s="19"/>
      <c r="R62" s="19"/>
      <c r="S62" s="19"/>
      <c r="T62" s="19"/>
      <c r="U62" s="19"/>
    </row>
    <row r="63" spans="1:21" s="28" customFormat="1" ht="21.75" customHeight="1">
      <c r="A63" s="15" t="s">
        <v>292</v>
      </c>
      <c r="B63" s="21" t="s">
        <v>293</v>
      </c>
      <c r="C63" s="15"/>
      <c r="D63" s="15"/>
      <c r="E63" s="15"/>
      <c r="F63" s="15"/>
      <c r="G63" s="15"/>
      <c r="H63" s="15">
        <f>SUBTOTAL(9,H64:H82)</f>
        <v>1706</v>
      </c>
      <c r="I63" s="15">
        <f aca="true" t="shared" si="9" ref="I63:O63">SUBTOTAL(9,I64:I82)</f>
        <v>0</v>
      </c>
      <c r="J63" s="15">
        <f t="shared" si="9"/>
        <v>0</v>
      </c>
      <c r="K63" s="15">
        <f t="shared" si="9"/>
        <v>0</v>
      </c>
      <c r="L63" s="15">
        <f t="shared" si="9"/>
        <v>45</v>
      </c>
      <c r="M63" s="15">
        <f t="shared" si="9"/>
        <v>1576</v>
      </c>
      <c r="N63" s="15">
        <f t="shared" si="9"/>
        <v>1219</v>
      </c>
      <c r="O63" s="15">
        <f t="shared" si="9"/>
        <v>4239</v>
      </c>
      <c r="P63" s="15"/>
      <c r="Q63" s="15"/>
      <c r="R63" s="15"/>
      <c r="S63" s="15"/>
      <c r="T63" s="15"/>
      <c r="U63" s="15"/>
    </row>
    <row r="64" spans="1:21" s="27" customFormat="1" ht="57" customHeight="1">
      <c r="A64" s="19">
        <v>1</v>
      </c>
      <c r="B64" s="22" t="s">
        <v>294</v>
      </c>
      <c r="C64" s="19" t="s">
        <v>262</v>
      </c>
      <c r="D64" s="19"/>
      <c r="E64" s="19" t="s">
        <v>295</v>
      </c>
      <c r="F64" s="19" t="s">
        <v>296</v>
      </c>
      <c r="G64" s="19"/>
      <c r="H64" s="19">
        <v>99</v>
      </c>
      <c r="I64" s="19"/>
      <c r="J64" s="19"/>
      <c r="K64" s="19"/>
      <c r="L64" s="19" t="s">
        <v>297</v>
      </c>
      <c r="M64" s="19">
        <v>99</v>
      </c>
      <c r="N64" s="19">
        <v>31</v>
      </c>
      <c r="O64" s="19">
        <v>94</v>
      </c>
      <c r="P64" s="68">
        <v>44652</v>
      </c>
      <c r="Q64" s="68">
        <v>44896</v>
      </c>
      <c r="R64" s="19" t="s">
        <v>298</v>
      </c>
      <c r="S64" s="19" t="s">
        <v>192</v>
      </c>
      <c r="T64" s="19" t="s">
        <v>299</v>
      </c>
      <c r="U64" s="19"/>
    </row>
    <row r="65" spans="1:21" s="27" customFormat="1" ht="57" customHeight="1">
      <c r="A65" s="19">
        <v>2</v>
      </c>
      <c r="B65" s="22" t="s">
        <v>300</v>
      </c>
      <c r="C65" s="19" t="s">
        <v>262</v>
      </c>
      <c r="D65" s="19"/>
      <c r="E65" s="19" t="s">
        <v>301</v>
      </c>
      <c r="F65" s="19" t="s">
        <v>302</v>
      </c>
      <c r="G65" s="19"/>
      <c r="H65" s="19">
        <v>99</v>
      </c>
      <c r="I65" s="19"/>
      <c r="J65" s="19"/>
      <c r="K65" s="19"/>
      <c r="L65" s="19">
        <v>1</v>
      </c>
      <c r="M65" s="19">
        <v>99</v>
      </c>
      <c r="N65" s="19">
        <v>35</v>
      </c>
      <c r="O65" s="19">
        <v>124</v>
      </c>
      <c r="P65" s="68">
        <v>44652</v>
      </c>
      <c r="Q65" s="68">
        <v>44896</v>
      </c>
      <c r="R65" s="19" t="s">
        <v>303</v>
      </c>
      <c r="S65" s="19" t="s">
        <v>148</v>
      </c>
      <c r="T65" s="19" t="s">
        <v>299</v>
      </c>
      <c r="U65" s="19"/>
    </row>
    <row r="66" spans="1:21" s="27" customFormat="1" ht="57" customHeight="1">
      <c r="A66" s="19">
        <v>3</v>
      </c>
      <c r="B66" s="22" t="s">
        <v>304</v>
      </c>
      <c r="C66" s="19" t="s">
        <v>262</v>
      </c>
      <c r="D66" s="19"/>
      <c r="E66" s="19" t="s">
        <v>305</v>
      </c>
      <c r="F66" s="19" t="s">
        <v>306</v>
      </c>
      <c r="G66" s="19"/>
      <c r="H66" s="19">
        <v>99</v>
      </c>
      <c r="I66" s="19"/>
      <c r="J66" s="19"/>
      <c r="K66" s="19"/>
      <c r="L66" s="19" t="s">
        <v>297</v>
      </c>
      <c r="M66" s="19">
        <v>99</v>
      </c>
      <c r="N66" s="19">
        <v>36</v>
      </c>
      <c r="O66" s="19">
        <v>136</v>
      </c>
      <c r="P66" s="65">
        <v>44652</v>
      </c>
      <c r="Q66" s="68">
        <v>44896</v>
      </c>
      <c r="R66" s="19" t="s">
        <v>307</v>
      </c>
      <c r="S66" s="19" t="s">
        <v>116</v>
      </c>
      <c r="T66" s="19" t="s">
        <v>299</v>
      </c>
      <c r="U66" s="19"/>
    </row>
    <row r="67" spans="1:21" s="27" customFormat="1" ht="57" customHeight="1">
      <c r="A67" s="19">
        <v>4</v>
      </c>
      <c r="B67" s="22" t="s">
        <v>308</v>
      </c>
      <c r="C67" s="19" t="s">
        <v>262</v>
      </c>
      <c r="D67" s="19"/>
      <c r="E67" s="19" t="s">
        <v>309</v>
      </c>
      <c r="F67" s="19" t="s">
        <v>310</v>
      </c>
      <c r="G67" s="19"/>
      <c r="H67" s="19">
        <v>99</v>
      </c>
      <c r="I67" s="19"/>
      <c r="J67" s="19"/>
      <c r="K67" s="19"/>
      <c r="L67" s="19" t="s">
        <v>297</v>
      </c>
      <c r="M67" s="19">
        <v>99</v>
      </c>
      <c r="N67" s="19">
        <v>27</v>
      </c>
      <c r="O67" s="19">
        <v>85</v>
      </c>
      <c r="P67" s="65">
        <v>44652</v>
      </c>
      <c r="Q67" s="68">
        <v>44896</v>
      </c>
      <c r="R67" s="19" t="s">
        <v>311</v>
      </c>
      <c r="S67" s="19" t="s">
        <v>157</v>
      </c>
      <c r="T67" s="19" t="s">
        <v>299</v>
      </c>
      <c r="U67" s="19"/>
    </row>
    <row r="68" spans="1:21" s="27" customFormat="1" ht="57" customHeight="1">
      <c r="A68" s="19">
        <v>5</v>
      </c>
      <c r="B68" s="22" t="s">
        <v>312</v>
      </c>
      <c r="C68" s="19" t="s">
        <v>262</v>
      </c>
      <c r="D68" s="19"/>
      <c r="E68" s="19" t="s">
        <v>313</v>
      </c>
      <c r="F68" s="19" t="s">
        <v>314</v>
      </c>
      <c r="G68" s="19"/>
      <c r="H68" s="19">
        <v>99</v>
      </c>
      <c r="I68" s="19"/>
      <c r="J68" s="19"/>
      <c r="K68" s="19"/>
      <c r="L68" s="19" t="s">
        <v>297</v>
      </c>
      <c r="M68" s="19">
        <v>99</v>
      </c>
      <c r="N68" s="19">
        <v>15</v>
      </c>
      <c r="O68" s="19">
        <v>39</v>
      </c>
      <c r="P68" s="68">
        <v>44652</v>
      </c>
      <c r="Q68" s="68">
        <v>44896</v>
      </c>
      <c r="R68" s="19" t="s">
        <v>315</v>
      </c>
      <c r="S68" s="19" t="s">
        <v>166</v>
      </c>
      <c r="T68" s="19" t="s">
        <v>299</v>
      </c>
      <c r="U68" s="19"/>
    </row>
    <row r="69" spans="1:21" s="27" customFormat="1" ht="57" customHeight="1">
      <c r="A69" s="19">
        <v>6</v>
      </c>
      <c r="B69" s="22" t="s">
        <v>316</v>
      </c>
      <c r="C69" s="19" t="s">
        <v>262</v>
      </c>
      <c r="D69" s="19"/>
      <c r="E69" s="19" t="s">
        <v>317</v>
      </c>
      <c r="F69" s="19" t="s">
        <v>318</v>
      </c>
      <c r="G69" s="19"/>
      <c r="H69" s="19">
        <v>99</v>
      </c>
      <c r="I69" s="19"/>
      <c r="J69" s="19"/>
      <c r="K69" s="19"/>
      <c r="L69" s="19" t="s">
        <v>297</v>
      </c>
      <c r="M69" s="19">
        <v>99</v>
      </c>
      <c r="N69" s="19">
        <v>16</v>
      </c>
      <c r="O69" s="19">
        <v>35</v>
      </c>
      <c r="P69" s="68">
        <v>44652</v>
      </c>
      <c r="Q69" s="68">
        <v>44896</v>
      </c>
      <c r="R69" s="19" t="s">
        <v>319</v>
      </c>
      <c r="S69" s="19" t="s">
        <v>320</v>
      </c>
      <c r="T69" s="19" t="s">
        <v>299</v>
      </c>
      <c r="U69" s="19"/>
    </row>
    <row r="70" spans="1:21" s="27" customFormat="1" ht="57" customHeight="1">
      <c r="A70" s="19">
        <v>7</v>
      </c>
      <c r="B70" s="22" t="s">
        <v>321</v>
      </c>
      <c r="C70" s="19" t="s">
        <v>262</v>
      </c>
      <c r="D70" s="19"/>
      <c r="E70" s="19" t="s">
        <v>322</v>
      </c>
      <c r="F70" s="19" t="s">
        <v>323</v>
      </c>
      <c r="G70" s="19"/>
      <c r="H70" s="19">
        <v>99</v>
      </c>
      <c r="I70" s="19"/>
      <c r="J70" s="19"/>
      <c r="K70" s="19"/>
      <c r="L70" s="19" t="s">
        <v>297</v>
      </c>
      <c r="M70" s="19">
        <v>99</v>
      </c>
      <c r="N70" s="19">
        <v>18</v>
      </c>
      <c r="O70" s="19">
        <v>58</v>
      </c>
      <c r="P70" s="68">
        <v>44652</v>
      </c>
      <c r="Q70" s="68">
        <v>44896</v>
      </c>
      <c r="R70" s="19" t="s">
        <v>324</v>
      </c>
      <c r="S70" s="19" t="s">
        <v>320</v>
      </c>
      <c r="T70" s="19" t="s">
        <v>299</v>
      </c>
      <c r="U70" s="19"/>
    </row>
    <row r="71" spans="1:21" s="27" customFormat="1" ht="72" customHeight="1">
      <c r="A71" s="19">
        <v>8</v>
      </c>
      <c r="B71" s="22" t="s">
        <v>325</v>
      </c>
      <c r="C71" s="19" t="s">
        <v>262</v>
      </c>
      <c r="D71" s="19"/>
      <c r="E71" s="19" t="s">
        <v>326</v>
      </c>
      <c r="F71" s="19" t="s">
        <v>327</v>
      </c>
      <c r="G71" s="19"/>
      <c r="H71" s="19">
        <v>99</v>
      </c>
      <c r="I71" s="19"/>
      <c r="J71" s="19"/>
      <c r="K71" s="19"/>
      <c r="L71" s="19" t="s">
        <v>297</v>
      </c>
      <c r="M71" s="19">
        <v>99</v>
      </c>
      <c r="N71" s="19">
        <v>40</v>
      </c>
      <c r="O71" s="19">
        <v>143</v>
      </c>
      <c r="P71" s="68">
        <v>44652</v>
      </c>
      <c r="Q71" s="68">
        <v>44896</v>
      </c>
      <c r="R71" s="19" t="s">
        <v>328</v>
      </c>
      <c r="S71" s="19" t="s">
        <v>107</v>
      </c>
      <c r="T71" s="19" t="s">
        <v>299</v>
      </c>
      <c r="U71" s="19"/>
    </row>
    <row r="72" spans="1:21" s="27" customFormat="1" ht="57" customHeight="1">
      <c r="A72" s="19">
        <v>9</v>
      </c>
      <c r="B72" s="22" t="s">
        <v>329</v>
      </c>
      <c r="C72" s="19" t="s">
        <v>262</v>
      </c>
      <c r="D72" s="19"/>
      <c r="E72" s="19" t="s">
        <v>330</v>
      </c>
      <c r="F72" s="19" t="s">
        <v>331</v>
      </c>
      <c r="G72" s="19"/>
      <c r="H72" s="19">
        <v>99</v>
      </c>
      <c r="I72" s="19"/>
      <c r="J72" s="19"/>
      <c r="K72" s="19"/>
      <c r="L72" s="19" t="s">
        <v>297</v>
      </c>
      <c r="M72" s="19">
        <v>99</v>
      </c>
      <c r="N72" s="19">
        <v>257</v>
      </c>
      <c r="O72" s="19">
        <v>1020</v>
      </c>
      <c r="P72" s="65">
        <v>44652</v>
      </c>
      <c r="Q72" s="68">
        <v>44896</v>
      </c>
      <c r="R72" s="19" t="s">
        <v>332</v>
      </c>
      <c r="S72" s="19" t="s">
        <v>247</v>
      </c>
      <c r="T72" s="19" t="s">
        <v>299</v>
      </c>
      <c r="U72" s="19"/>
    </row>
    <row r="73" spans="1:21" s="27" customFormat="1" ht="57" customHeight="1">
      <c r="A73" s="19">
        <v>10</v>
      </c>
      <c r="B73" s="22" t="s">
        <v>333</v>
      </c>
      <c r="C73" s="19" t="s">
        <v>262</v>
      </c>
      <c r="D73" s="19"/>
      <c r="E73" s="19" t="s">
        <v>247</v>
      </c>
      <c r="F73" s="19" t="s">
        <v>334</v>
      </c>
      <c r="G73" s="19"/>
      <c r="H73" s="19">
        <v>100</v>
      </c>
      <c r="I73" s="19"/>
      <c r="J73" s="19"/>
      <c r="K73" s="19"/>
      <c r="L73" s="19">
        <v>1</v>
      </c>
      <c r="M73" s="19">
        <v>100</v>
      </c>
      <c r="N73" s="19">
        <v>239</v>
      </c>
      <c r="O73" s="19">
        <v>949</v>
      </c>
      <c r="P73" s="65">
        <v>44682</v>
      </c>
      <c r="Q73" s="65">
        <v>44743</v>
      </c>
      <c r="R73" s="73" t="s">
        <v>335</v>
      </c>
      <c r="S73" s="19" t="s">
        <v>247</v>
      </c>
      <c r="T73" s="19" t="s">
        <v>299</v>
      </c>
      <c r="U73" s="19"/>
    </row>
    <row r="74" spans="1:21" s="27" customFormat="1" ht="57" customHeight="1">
      <c r="A74" s="19">
        <v>11</v>
      </c>
      <c r="B74" s="22" t="s">
        <v>336</v>
      </c>
      <c r="C74" s="19" t="s">
        <v>262</v>
      </c>
      <c r="D74" s="19"/>
      <c r="E74" s="19" t="s">
        <v>337</v>
      </c>
      <c r="F74" s="19" t="s">
        <v>338</v>
      </c>
      <c r="G74" s="19"/>
      <c r="H74" s="19">
        <v>30</v>
      </c>
      <c r="I74" s="19"/>
      <c r="J74" s="19"/>
      <c r="K74" s="19"/>
      <c r="L74" s="19"/>
      <c r="M74" s="19"/>
      <c r="N74" s="19"/>
      <c r="O74" s="19"/>
      <c r="P74" s="65">
        <v>44713</v>
      </c>
      <c r="Q74" s="65">
        <v>44896</v>
      </c>
      <c r="R74" s="19" t="s">
        <v>339</v>
      </c>
      <c r="S74" s="19" t="s">
        <v>137</v>
      </c>
      <c r="T74" s="19" t="s">
        <v>299</v>
      </c>
      <c r="U74" s="19"/>
    </row>
    <row r="75" spans="1:21" s="27" customFormat="1" ht="57" customHeight="1">
      <c r="A75" s="19">
        <v>12</v>
      </c>
      <c r="B75" s="22" t="s">
        <v>340</v>
      </c>
      <c r="C75" s="19" t="s">
        <v>262</v>
      </c>
      <c r="D75" s="19"/>
      <c r="E75" s="19" t="s">
        <v>322</v>
      </c>
      <c r="F75" s="19" t="s">
        <v>341</v>
      </c>
      <c r="G75" s="19"/>
      <c r="H75" s="19">
        <v>30</v>
      </c>
      <c r="I75" s="19">
        <v>0</v>
      </c>
      <c r="J75" s="19">
        <v>0</v>
      </c>
      <c r="K75" s="19">
        <v>0</v>
      </c>
      <c r="L75" s="19">
        <v>1</v>
      </c>
      <c r="M75" s="19">
        <v>30</v>
      </c>
      <c r="N75" s="19">
        <v>18</v>
      </c>
      <c r="O75" s="19">
        <v>58</v>
      </c>
      <c r="P75" s="65">
        <v>44562</v>
      </c>
      <c r="Q75" s="65">
        <v>44896</v>
      </c>
      <c r="R75" s="73" t="s">
        <v>342</v>
      </c>
      <c r="S75" s="19" t="s">
        <v>320</v>
      </c>
      <c r="T75" s="19" t="s">
        <v>343</v>
      </c>
      <c r="U75" s="19"/>
    </row>
    <row r="76" spans="1:21" s="27" customFormat="1" ht="51.75" customHeight="1">
      <c r="A76" s="19">
        <v>13</v>
      </c>
      <c r="B76" s="22" t="s">
        <v>344</v>
      </c>
      <c r="C76" s="19" t="s">
        <v>262</v>
      </c>
      <c r="D76" s="19"/>
      <c r="E76" s="19" t="s">
        <v>192</v>
      </c>
      <c r="F76" s="73" t="s">
        <v>345</v>
      </c>
      <c r="G76" s="19"/>
      <c r="H76" s="19">
        <v>100</v>
      </c>
      <c r="I76" s="19"/>
      <c r="J76" s="19"/>
      <c r="K76" s="19"/>
      <c r="L76" s="19">
        <v>2</v>
      </c>
      <c r="M76" s="19">
        <v>100</v>
      </c>
      <c r="N76" s="19">
        <v>4</v>
      </c>
      <c r="O76" s="19">
        <v>13</v>
      </c>
      <c r="P76" s="65">
        <v>44652</v>
      </c>
      <c r="Q76" s="68">
        <v>44896</v>
      </c>
      <c r="R76" s="19" t="s">
        <v>346</v>
      </c>
      <c r="S76" s="19" t="s">
        <v>192</v>
      </c>
      <c r="T76" s="19" t="s">
        <v>122</v>
      </c>
      <c r="U76" s="19"/>
    </row>
    <row r="77" spans="1:21" s="27" customFormat="1" ht="51.75" customHeight="1">
      <c r="A77" s="19">
        <v>14</v>
      </c>
      <c r="B77" s="22" t="s">
        <v>347</v>
      </c>
      <c r="C77" s="19" t="s">
        <v>262</v>
      </c>
      <c r="D77" s="19"/>
      <c r="E77" s="19" t="s">
        <v>148</v>
      </c>
      <c r="F77" s="73" t="s">
        <v>348</v>
      </c>
      <c r="G77" s="19"/>
      <c r="H77" s="19">
        <v>100</v>
      </c>
      <c r="I77" s="19"/>
      <c r="J77" s="19"/>
      <c r="K77" s="19"/>
      <c r="L77" s="19">
        <v>18</v>
      </c>
      <c r="M77" s="19">
        <v>100</v>
      </c>
      <c r="N77" s="19">
        <v>181</v>
      </c>
      <c r="O77" s="19">
        <v>582</v>
      </c>
      <c r="P77" s="65">
        <v>44621</v>
      </c>
      <c r="Q77" s="68">
        <v>44896</v>
      </c>
      <c r="R77" s="19" t="s">
        <v>349</v>
      </c>
      <c r="S77" s="19" t="s">
        <v>148</v>
      </c>
      <c r="T77" s="19" t="s">
        <v>122</v>
      </c>
      <c r="U77" s="19"/>
    </row>
    <row r="78" spans="1:21" s="27" customFormat="1" ht="51.75" customHeight="1">
      <c r="A78" s="19">
        <v>15</v>
      </c>
      <c r="B78" s="22" t="s">
        <v>350</v>
      </c>
      <c r="C78" s="19" t="s">
        <v>262</v>
      </c>
      <c r="D78" s="19"/>
      <c r="E78" s="19" t="s">
        <v>162</v>
      </c>
      <c r="F78" s="73" t="s">
        <v>351</v>
      </c>
      <c r="G78" s="19"/>
      <c r="H78" s="19">
        <v>100</v>
      </c>
      <c r="I78" s="19"/>
      <c r="J78" s="19"/>
      <c r="K78" s="19"/>
      <c r="L78" s="19">
        <v>10</v>
      </c>
      <c r="M78" s="19">
        <v>100</v>
      </c>
      <c r="N78" s="19">
        <v>134</v>
      </c>
      <c r="O78" s="19">
        <v>382</v>
      </c>
      <c r="P78" s="65">
        <v>44652</v>
      </c>
      <c r="Q78" s="68">
        <v>44896</v>
      </c>
      <c r="R78" s="19" t="s">
        <v>352</v>
      </c>
      <c r="S78" s="19" t="s">
        <v>162</v>
      </c>
      <c r="T78" s="19" t="s">
        <v>122</v>
      </c>
      <c r="U78" s="19"/>
    </row>
    <row r="79" spans="1:21" s="27" customFormat="1" ht="51.75" customHeight="1">
      <c r="A79" s="19">
        <v>16</v>
      </c>
      <c r="B79" s="22" t="s">
        <v>353</v>
      </c>
      <c r="C79" s="19" t="s">
        <v>262</v>
      </c>
      <c r="D79" s="19"/>
      <c r="E79" s="19" t="s">
        <v>354</v>
      </c>
      <c r="F79" s="73" t="s">
        <v>355</v>
      </c>
      <c r="G79" s="19"/>
      <c r="H79" s="19">
        <v>30</v>
      </c>
      <c r="I79" s="19"/>
      <c r="J79" s="19"/>
      <c r="K79" s="19"/>
      <c r="L79" s="19">
        <v>1</v>
      </c>
      <c r="M79" s="19">
        <v>30</v>
      </c>
      <c r="N79" s="19">
        <v>37</v>
      </c>
      <c r="O79" s="19">
        <v>122</v>
      </c>
      <c r="P79" s="65">
        <v>44682</v>
      </c>
      <c r="Q79" s="68">
        <v>44896</v>
      </c>
      <c r="R79" s="19" t="s">
        <v>356</v>
      </c>
      <c r="S79" s="19" t="s">
        <v>162</v>
      </c>
      <c r="T79" s="19" t="s">
        <v>122</v>
      </c>
      <c r="U79" s="19"/>
    </row>
    <row r="80" spans="1:21" s="27" customFormat="1" ht="57.75" customHeight="1">
      <c r="A80" s="19">
        <v>17</v>
      </c>
      <c r="B80" s="22" t="s">
        <v>357</v>
      </c>
      <c r="C80" s="19" t="s">
        <v>262</v>
      </c>
      <c r="D80" s="19"/>
      <c r="E80" s="19" t="s">
        <v>247</v>
      </c>
      <c r="F80" s="73" t="s">
        <v>358</v>
      </c>
      <c r="G80" s="19"/>
      <c r="H80" s="19">
        <v>100</v>
      </c>
      <c r="I80" s="19"/>
      <c r="J80" s="19"/>
      <c r="K80" s="19"/>
      <c r="L80" s="19">
        <v>10</v>
      </c>
      <c r="M80" s="19">
        <v>100</v>
      </c>
      <c r="N80" s="19">
        <v>113</v>
      </c>
      <c r="O80" s="19">
        <v>345</v>
      </c>
      <c r="P80" s="65">
        <v>44713</v>
      </c>
      <c r="Q80" s="68">
        <v>45261</v>
      </c>
      <c r="R80" s="19" t="s">
        <v>359</v>
      </c>
      <c r="S80" s="19" t="s">
        <v>247</v>
      </c>
      <c r="T80" s="19" t="s">
        <v>122</v>
      </c>
      <c r="U80" s="19"/>
    </row>
    <row r="81" spans="1:21" s="27" customFormat="1" ht="51.75" customHeight="1">
      <c r="A81" s="19">
        <v>18</v>
      </c>
      <c r="B81" s="22" t="s">
        <v>360</v>
      </c>
      <c r="C81" s="19" t="s">
        <v>262</v>
      </c>
      <c r="D81" s="19"/>
      <c r="E81" s="19" t="s">
        <v>361</v>
      </c>
      <c r="F81" s="73" t="s">
        <v>362</v>
      </c>
      <c r="G81" s="19"/>
      <c r="H81" s="19">
        <v>100</v>
      </c>
      <c r="I81" s="19"/>
      <c r="J81" s="19"/>
      <c r="K81" s="19"/>
      <c r="L81" s="19">
        <v>0</v>
      </c>
      <c r="M81" s="19">
        <v>0</v>
      </c>
      <c r="N81" s="19">
        <v>0</v>
      </c>
      <c r="O81" s="19">
        <v>0</v>
      </c>
      <c r="P81" s="65">
        <v>44621</v>
      </c>
      <c r="Q81" s="68">
        <v>44896</v>
      </c>
      <c r="R81" s="19" t="s">
        <v>363</v>
      </c>
      <c r="S81" s="19" t="s">
        <v>137</v>
      </c>
      <c r="T81" s="19" t="s">
        <v>122</v>
      </c>
      <c r="U81" s="19"/>
    </row>
    <row r="82" spans="1:21" s="27" customFormat="1" ht="57.75" customHeight="1">
      <c r="A82" s="19">
        <v>19</v>
      </c>
      <c r="B82" s="22" t="s">
        <v>364</v>
      </c>
      <c r="C82" s="19" t="s">
        <v>262</v>
      </c>
      <c r="D82" s="19"/>
      <c r="E82" s="19" t="s">
        <v>365</v>
      </c>
      <c r="F82" s="19" t="s">
        <v>366</v>
      </c>
      <c r="G82" s="19"/>
      <c r="H82" s="19">
        <v>125</v>
      </c>
      <c r="I82" s="19"/>
      <c r="J82" s="19"/>
      <c r="K82" s="19"/>
      <c r="L82" s="19">
        <v>1</v>
      </c>
      <c r="M82" s="19">
        <v>125</v>
      </c>
      <c r="N82" s="19">
        <v>18</v>
      </c>
      <c r="O82" s="19">
        <v>54</v>
      </c>
      <c r="P82" s="65">
        <v>44621</v>
      </c>
      <c r="Q82" s="68">
        <v>44835</v>
      </c>
      <c r="R82" s="19" t="s">
        <v>367</v>
      </c>
      <c r="S82" s="19" t="s">
        <v>320</v>
      </c>
      <c r="T82" s="19" t="s">
        <v>122</v>
      </c>
      <c r="U82" s="19"/>
    </row>
    <row r="83" spans="1:21" s="28" customFormat="1" ht="21.75" customHeight="1">
      <c r="A83" s="15" t="s">
        <v>368</v>
      </c>
      <c r="B83" s="21" t="s">
        <v>369</v>
      </c>
      <c r="C83" s="15"/>
      <c r="D83" s="15"/>
      <c r="E83" s="15"/>
      <c r="F83" s="15"/>
      <c r="G83" s="15"/>
      <c r="H83" s="15">
        <f>SUBTOTAL(9,H84:H88)</f>
        <v>8358</v>
      </c>
      <c r="I83" s="15">
        <f aca="true" t="shared" si="10" ref="I83:O83">SUBTOTAL(9,I84:I88)</f>
        <v>0</v>
      </c>
      <c r="J83" s="15">
        <f t="shared" si="10"/>
        <v>0</v>
      </c>
      <c r="K83" s="15">
        <f t="shared" si="10"/>
        <v>0</v>
      </c>
      <c r="L83" s="15">
        <f t="shared" si="10"/>
        <v>55</v>
      </c>
      <c r="M83" s="15">
        <f t="shared" si="10"/>
        <v>8358</v>
      </c>
      <c r="N83" s="15">
        <f t="shared" si="10"/>
        <v>827</v>
      </c>
      <c r="O83" s="15">
        <f t="shared" si="10"/>
        <v>2565</v>
      </c>
      <c r="P83" s="15"/>
      <c r="Q83" s="15"/>
      <c r="R83" s="15"/>
      <c r="S83" s="15"/>
      <c r="T83" s="15"/>
      <c r="U83" s="15"/>
    </row>
    <row r="84" spans="1:21" s="30" customFormat="1" ht="63.75">
      <c r="A84" s="19">
        <v>1</v>
      </c>
      <c r="B84" s="19" t="s">
        <v>370</v>
      </c>
      <c r="C84" s="19" t="s">
        <v>262</v>
      </c>
      <c r="D84" s="19" t="s">
        <v>132</v>
      </c>
      <c r="E84" s="19" t="s">
        <v>371</v>
      </c>
      <c r="F84" s="19" t="s">
        <v>372</v>
      </c>
      <c r="G84" s="19"/>
      <c r="H84" s="19">
        <v>810</v>
      </c>
      <c r="I84" s="19">
        <v>0</v>
      </c>
      <c r="J84" s="19">
        <v>0</v>
      </c>
      <c r="K84" s="19">
        <v>0</v>
      </c>
      <c r="L84" s="19">
        <v>11</v>
      </c>
      <c r="M84" s="19">
        <v>810</v>
      </c>
      <c r="N84" s="19">
        <v>206</v>
      </c>
      <c r="O84" s="19">
        <v>600</v>
      </c>
      <c r="P84" s="56">
        <v>44504</v>
      </c>
      <c r="Q84" s="56">
        <v>44596</v>
      </c>
      <c r="R84" s="19" t="s">
        <v>373</v>
      </c>
      <c r="S84" s="19" t="s">
        <v>174</v>
      </c>
      <c r="T84" s="19" t="s">
        <v>174</v>
      </c>
      <c r="U84" s="19"/>
    </row>
    <row r="85" spans="1:21" s="30" customFormat="1" ht="63.75">
      <c r="A85" s="19">
        <v>2</v>
      </c>
      <c r="B85" s="19" t="s">
        <v>374</v>
      </c>
      <c r="C85" s="19" t="s">
        <v>262</v>
      </c>
      <c r="D85" s="19" t="s">
        <v>132</v>
      </c>
      <c r="E85" s="19" t="s">
        <v>139</v>
      </c>
      <c r="F85" s="19" t="s">
        <v>375</v>
      </c>
      <c r="G85" s="19"/>
      <c r="H85" s="19">
        <v>7006</v>
      </c>
      <c r="I85" s="19">
        <v>0</v>
      </c>
      <c r="J85" s="19">
        <v>0</v>
      </c>
      <c r="K85" s="19">
        <v>0</v>
      </c>
      <c r="L85" s="19">
        <v>41</v>
      </c>
      <c r="M85" s="19">
        <v>7006</v>
      </c>
      <c r="N85" s="19">
        <v>565</v>
      </c>
      <c r="O85" s="19">
        <v>1765</v>
      </c>
      <c r="P85" s="56">
        <v>44737</v>
      </c>
      <c r="Q85" s="56">
        <v>44951</v>
      </c>
      <c r="R85" s="19" t="s">
        <v>376</v>
      </c>
      <c r="S85" s="19" t="s">
        <v>174</v>
      </c>
      <c r="T85" s="19" t="s">
        <v>174</v>
      </c>
      <c r="U85" s="19"/>
    </row>
    <row r="86" spans="1:21" s="27" customFormat="1" ht="51.75" customHeight="1">
      <c r="A86" s="19">
        <v>3</v>
      </c>
      <c r="B86" s="22" t="s">
        <v>377</v>
      </c>
      <c r="C86" s="19" t="s">
        <v>102</v>
      </c>
      <c r="D86" s="19" t="s">
        <v>132</v>
      </c>
      <c r="E86" s="19" t="s">
        <v>378</v>
      </c>
      <c r="F86" s="19" t="s">
        <v>379</v>
      </c>
      <c r="G86" s="19"/>
      <c r="H86" s="19">
        <v>420</v>
      </c>
      <c r="I86" s="19"/>
      <c r="J86" s="19"/>
      <c r="K86" s="19"/>
      <c r="L86" s="19">
        <v>1</v>
      </c>
      <c r="M86" s="19">
        <v>420</v>
      </c>
      <c r="N86" s="19">
        <v>26</v>
      </c>
      <c r="O86" s="19">
        <v>85</v>
      </c>
      <c r="P86" s="65">
        <v>44621</v>
      </c>
      <c r="Q86" s="65">
        <v>44835</v>
      </c>
      <c r="R86" s="19" t="s">
        <v>380</v>
      </c>
      <c r="S86" s="19" t="s">
        <v>320</v>
      </c>
      <c r="T86" s="19" t="s">
        <v>174</v>
      </c>
      <c r="U86" s="19"/>
    </row>
    <row r="87" spans="1:21" s="27" customFormat="1" ht="51.75" customHeight="1">
      <c r="A87" s="19">
        <v>4</v>
      </c>
      <c r="B87" s="22" t="s">
        <v>381</v>
      </c>
      <c r="C87" s="19" t="s">
        <v>102</v>
      </c>
      <c r="D87" s="19" t="s">
        <v>132</v>
      </c>
      <c r="E87" s="19" t="s">
        <v>382</v>
      </c>
      <c r="F87" s="19" t="s">
        <v>383</v>
      </c>
      <c r="G87" s="19"/>
      <c r="H87" s="19">
        <v>72</v>
      </c>
      <c r="I87" s="19"/>
      <c r="J87" s="19"/>
      <c r="K87" s="19"/>
      <c r="L87" s="19">
        <v>1</v>
      </c>
      <c r="M87" s="19">
        <v>72</v>
      </c>
      <c r="N87" s="19">
        <v>25</v>
      </c>
      <c r="O87" s="19">
        <v>91</v>
      </c>
      <c r="P87" s="65">
        <v>44652</v>
      </c>
      <c r="Q87" s="65">
        <v>44896</v>
      </c>
      <c r="R87" s="19" t="s">
        <v>384</v>
      </c>
      <c r="S87" s="19" t="s">
        <v>166</v>
      </c>
      <c r="T87" s="19" t="s">
        <v>174</v>
      </c>
      <c r="U87" s="19"/>
    </row>
    <row r="88" spans="1:21" s="27" customFormat="1" ht="51.75" customHeight="1">
      <c r="A88" s="19">
        <v>5</v>
      </c>
      <c r="B88" s="22" t="s">
        <v>385</v>
      </c>
      <c r="C88" s="19" t="s">
        <v>102</v>
      </c>
      <c r="D88" s="19" t="s">
        <v>132</v>
      </c>
      <c r="E88" s="19" t="s">
        <v>154</v>
      </c>
      <c r="F88" s="19" t="s">
        <v>386</v>
      </c>
      <c r="G88" s="19"/>
      <c r="H88" s="19">
        <v>50</v>
      </c>
      <c r="I88" s="19"/>
      <c r="J88" s="19"/>
      <c r="K88" s="19"/>
      <c r="L88" s="19">
        <v>1</v>
      </c>
      <c r="M88" s="19">
        <v>50</v>
      </c>
      <c r="N88" s="19">
        <v>5</v>
      </c>
      <c r="O88" s="19">
        <v>24</v>
      </c>
      <c r="P88" s="65">
        <v>44682</v>
      </c>
      <c r="Q88" s="65">
        <v>44896</v>
      </c>
      <c r="R88" s="19" t="s">
        <v>387</v>
      </c>
      <c r="S88" s="19" t="s">
        <v>169</v>
      </c>
      <c r="T88" s="19" t="s">
        <v>174</v>
      </c>
      <c r="U88" s="19"/>
    </row>
    <row r="89" spans="1:21" s="28" customFormat="1" ht="21.75" customHeight="1">
      <c r="A89" s="15" t="s">
        <v>388</v>
      </c>
      <c r="B89" s="21" t="s">
        <v>389</v>
      </c>
      <c r="C89" s="15"/>
      <c r="D89" s="15"/>
      <c r="E89" s="15"/>
      <c r="F89" s="15"/>
      <c r="G89" s="15"/>
      <c r="H89" s="15">
        <f>SUBTOTAL(9,H90:H99)</f>
        <v>1500</v>
      </c>
      <c r="I89" s="15">
        <f aca="true" t="shared" si="11" ref="I89:O89">SUBTOTAL(9,I90:I99)</f>
        <v>0</v>
      </c>
      <c r="J89" s="15">
        <f t="shared" si="11"/>
        <v>0</v>
      </c>
      <c r="K89" s="15">
        <f t="shared" si="11"/>
        <v>0</v>
      </c>
      <c r="L89" s="15">
        <f t="shared" si="11"/>
        <v>99</v>
      </c>
      <c r="M89" s="15">
        <f t="shared" si="11"/>
        <v>1500</v>
      </c>
      <c r="N89" s="15">
        <f t="shared" si="11"/>
        <v>312</v>
      </c>
      <c r="O89" s="15">
        <f t="shared" si="11"/>
        <v>977</v>
      </c>
      <c r="P89" s="15"/>
      <c r="Q89" s="15"/>
      <c r="R89" s="15"/>
      <c r="S89" s="15"/>
      <c r="T89" s="15"/>
      <c r="U89" s="15"/>
    </row>
    <row r="90" spans="1:21" s="27" customFormat="1" ht="25.5">
      <c r="A90" s="22">
        <v>1</v>
      </c>
      <c r="B90" s="22" t="s">
        <v>390</v>
      </c>
      <c r="C90" s="19" t="s">
        <v>262</v>
      </c>
      <c r="D90" s="19"/>
      <c r="E90" s="19" t="s">
        <v>192</v>
      </c>
      <c r="F90" s="19" t="s">
        <v>391</v>
      </c>
      <c r="G90" s="19" t="s">
        <v>392</v>
      </c>
      <c r="H90" s="19">
        <v>250</v>
      </c>
      <c r="I90" s="19">
        <v>0</v>
      </c>
      <c r="J90" s="19">
        <v>0</v>
      </c>
      <c r="K90" s="19">
        <v>0</v>
      </c>
      <c r="L90" s="19">
        <v>14</v>
      </c>
      <c r="M90" s="19">
        <v>250</v>
      </c>
      <c r="N90" s="19">
        <v>19</v>
      </c>
      <c r="O90" s="19">
        <v>59</v>
      </c>
      <c r="P90" s="65">
        <v>44562</v>
      </c>
      <c r="Q90" s="65">
        <v>44896</v>
      </c>
      <c r="R90" s="19" t="s">
        <v>393</v>
      </c>
      <c r="S90" s="19" t="s">
        <v>192</v>
      </c>
      <c r="T90" s="19" t="s">
        <v>343</v>
      </c>
      <c r="U90" s="19"/>
    </row>
    <row r="91" spans="1:21" s="27" customFormat="1" ht="25.5">
      <c r="A91" s="22">
        <v>2</v>
      </c>
      <c r="B91" s="22" t="s">
        <v>394</v>
      </c>
      <c r="C91" s="19" t="s">
        <v>262</v>
      </c>
      <c r="D91" s="19"/>
      <c r="E91" s="19" t="s">
        <v>148</v>
      </c>
      <c r="F91" s="19" t="s">
        <v>395</v>
      </c>
      <c r="G91" s="19" t="s">
        <v>392</v>
      </c>
      <c r="H91" s="19">
        <v>140</v>
      </c>
      <c r="I91" s="19">
        <v>0</v>
      </c>
      <c r="J91" s="19">
        <v>0</v>
      </c>
      <c r="K91" s="19">
        <v>0</v>
      </c>
      <c r="L91" s="19">
        <v>15</v>
      </c>
      <c r="M91" s="19">
        <v>140</v>
      </c>
      <c r="N91" s="19">
        <v>20</v>
      </c>
      <c r="O91" s="19">
        <v>61</v>
      </c>
      <c r="P91" s="65">
        <v>44563</v>
      </c>
      <c r="Q91" s="65">
        <v>44897</v>
      </c>
      <c r="R91" s="19" t="s">
        <v>396</v>
      </c>
      <c r="S91" s="19" t="s">
        <v>148</v>
      </c>
      <c r="T91" s="19" t="s">
        <v>343</v>
      </c>
      <c r="U91" s="19"/>
    </row>
    <row r="92" spans="1:21" s="27" customFormat="1" ht="25.5">
      <c r="A92" s="22">
        <v>3</v>
      </c>
      <c r="B92" s="22" t="s">
        <v>397</v>
      </c>
      <c r="C92" s="19" t="s">
        <v>262</v>
      </c>
      <c r="D92" s="19"/>
      <c r="E92" s="19" t="s">
        <v>116</v>
      </c>
      <c r="F92" s="19" t="s">
        <v>398</v>
      </c>
      <c r="G92" s="19" t="s">
        <v>392</v>
      </c>
      <c r="H92" s="19">
        <v>300</v>
      </c>
      <c r="I92" s="19">
        <v>0</v>
      </c>
      <c r="J92" s="19">
        <v>0</v>
      </c>
      <c r="K92" s="19">
        <v>0</v>
      </c>
      <c r="L92" s="19">
        <v>14</v>
      </c>
      <c r="M92" s="19">
        <v>300</v>
      </c>
      <c r="N92" s="19">
        <v>27</v>
      </c>
      <c r="O92" s="19">
        <v>82</v>
      </c>
      <c r="P92" s="65">
        <v>44564</v>
      </c>
      <c r="Q92" s="65">
        <v>44898</v>
      </c>
      <c r="R92" s="19" t="s">
        <v>399</v>
      </c>
      <c r="S92" s="19" t="s">
        <v>116</v>
      </c>
      <c r="T92" s="19" t="s">
        <v>343</v>
      </c>
      <c r="U92" s="19"/>
    </row>
    <row r="93" spans="1:21" s="27" customFormat="1" ht="25.5">
      <c r="A93" s="22">
        <v>4</v>
      </c>
      <c r="B93" s="22" t="s">
        <v>400</v>
      </c>
      <c r="C93" s="19" t="s">
        <v>262</v>
      </c>
      <c r="D93" s="19"/>
      <c r="E93" s="19" t="s">
        <v>162</v>
      </c>
      <c r="F93" s="19" t="s">
        <v>401</v>
      </c>
      <c r="G93" s="19" t="s">
        <v>392</v>
      </c>
      <c r="H93" s="19">
        <v>100</v>
      </c>
      <c r="I93" s="19">
        <v>0</v>
      </c>
      <c r="J93" s="19">
        <v>0</v>
      </c>
      <c r="K93" s="19">
        <v>0</v>
      </c>
      <c r="L93" s="19">
        <v>10</v>
      </c>
      <c r="M93" s="19">
        <v>100</v>
      </c>
      <c r="N93" s="19">
        <v>16</v>
      </c>
      <c r="O93" s="19">
        <v>44</v>
      </c>
      <c r="P93" s="65">
        <v>44565</v>
      </c>
      <c r="Q93" s="65">
        <v>44899</v>
      </c>
      <c r="R93" s="19" t="s">
        <v>402</v>
      </c>
      <c r="S93" s="19" t="s">
        <v>162</v>
      </c>
      <c r="T93" s="19" t="s">
        <v>343</v>
      </c>
      <c r="U93" s="19"/>
    </row>
    <row r="94" spans="1:21" s="27" customFormat="1" ht="25.5">
      <c r="A94" s="22">
        <v>5</v>
      </c>
      <c r="B94" s="22" t="s">
        <v>403</v>
      </c>
      <c r="C94" s="19" t="s">
        <v>262</v>
      </c>
      <c r="D94" s="19"/>
      <c r="E94" s="19" t="s">
        <v>157</v>
      </c>
      <c r="F94" s="19" t="s">
        <v>404</v>
      </c>
      <c r="G94" s="19" t="s">
        <v>392</v>
      </c>
      <c r="H94" s="19">
        <v>80</v>
      </c>
      <c r="I94" s="19">
        <v>0</v>
      </c>
      <c r="J94" s="19">
        <v>0</v>
      </c>
      <c r="K94" s="19">
        <v>0</v>
      </c>
      <c r="L94" s="19">
        <v>6</v>
      </c>
      <c r="M94" s="19">
        <v>80</v>
      </c>
      <c r="N94" s="19">
        <v>22</v>
      </c>
      <c r="O94" s="19">
        <v>70</v>
      </c>
      <c r="P94" s="65">
        <v>44566</v>
      </c>
      <c r="Q94" s="65">
        <v>44900</v>
      </c>
      <c r="R94" s="19" t="s">
        <v>405</v>
      </c>
      <c r="S94" s="19" t="s">
        <v>157</v>
      </c>
      <c r="T94" s="19" t="s">
        <v>343</v>
      </c>
      <c r="U94" s="19"/>
    </row>
    <row r="95" spans="1:21" s="27" customFormat="1" ht="25.5">
      <c r="A95" s="22">
        <v>6</v>
      </c>
      <c r="B95" s="22" t="s">
        <v>406</v>
      </c>
      <c r="C95" s="19" t="s">
        <v>262</v>
      </c>
      <c r="D95" s="19"/>
      <c r="E95" s="19" t="s">
        <v>166</v>
      </c>
      <c r="F95" s="19" t="s">
        <v>407</v>
      </c>
      <c r="G95" s="19" t="s">
        <v>392</v>
      </c>
      <c r="H95" s="19">
        <v>200</v>
      </c>
      <c r="I95" s="19">
        <v>0</v>
      </c>
      <c r="J95" s="19">
        <v>0</v>
      </c>
      <c r="K95" s="19">
        <v>0</v>
      </c>
      <c r="L95" s="19">
        <v>8</v>
      </c>
      <c r="M95" s="19">
        <v>200</v>
      </c>
      <c r="N95" s="22">
        <v>160</v>
      </c>
      <c r="O95" s="22">
        <v>503</v>
      </c>
      <c r="P95" s="65">
        <v>44567</v>
      </c>
      <c r="Q95" s="65">
        <v>44901</v>
      </c>
      <c r="R95" s="19" t="s">
        <v>408</v>
      </c>
      <c r="S95" s="19" t="s">
        <v>166</v>
      </c>
      <c r="T95" s="19" t="s">
        <v>343</v>
      </c>
      <c r="U95" s="19"/>
    </row>
    <row r="96" spans="1:21" s="27" customFormat="1" ht="25.5">
      <c r="A96" s="22">
        <v>7</v>
      </c>
      <c r="B96" s="22" t="s">
        <v>409</v>
      </c>
      <c r="C96" s="19" t="s">
        <v>262</v>
      </c>
      <c r="D96" s="19"/>
      <c r="E96" s="19" t="s">
        <v>320</v>
      </c>
      <c r="F96" s="19" t="s">
        <v>404</v>
      </c>
      <c r="G96" s="19" t="s">
        <v>392</v>
      </c>
      <c r="H96" s="19">
        <v>80</v>
      </c>
      <c r="I96" s="19">
        <v>0</v>
      </c>
      <c r="J96" s="19">
        <v>0</v>
      </c>
      <c r="K96" s="19">
        <v>0</v>
      </c>
      <c r="L96" s="19">
        <v>5</v>
      </c>
      <c r="M96" s="19">
        <v>80</v>
      </c>
      <c r="N96" s="19">
        <v>12</v>
      </c>
      <c r="O96" s="19">
        <v>38</v>
      </c>
      <c r="P96" s="65">
        <v>44568</v>
      </c>
      <c r="Q96" s="65">
        <v>44902</v>
      </c>
      <c r="R96" s="19" t="s">
        <v>405</v>
      </c>
      <c r="S96" s="19" t="s">
        <v>320</v>
      </c>
      <c r="T96" s="19" t="s">
        <v>343</v>
      </c>
      <c r="U96" s="19"/>
    </row>
    <row r="97" spans="1:21" s="27" customFormat="1" ht="25.5">
      <c r="A97" s="22">
        <v>8</v>
      </c>
      <c r="B97" s="22" t="s">
        <v>410</v>
      </c>
      <c r="C97" s="19" t="s">
        <v>262</v>
      </c>
      <c r="D97" s="19"/>
      <c r="E97" s="19" t="s">
        <v>107</v>
      </c>
      <c r="F97" s="19" t="s">
        <v>411</v>
      </c>
      <c r="G97" s="19" t="s">
        <v>392</v>
      </c>
      <c r="H97" s="19">
        <v>60</v>
      </c>
      <c r="I97" s="19">
        <v>0</v>
      </c>
      <c r="J97" s="19">
        <v>0</v>
      </c>
      <c r="K97" s="19">
        <v>0</v>
      </c>
      <c r="L97" s="19">
        <v>9</v>
      </c>
      <c r="M97" s="19">
        <v>60</v>
      </c>
      <c r="N97" s="19">
        <v>13</v>
      </c>
      <c r="O97" s="19">
        <v>42</v>
      </c>
      <c r="P97" s="65">
        <v>44569</v>
      </c>
      <c r="Q97" s="65">
        <v>44903</v>
      </c>
      <c r="R97" s="19" t="s">
        <v>412</v>
      </c>
      <c r="S97" s="19" t="s">
        <v>107</v>
      </c>
      <c r="T97" s="19" t="s">
        <v>343</v>
      </c>
      <c r="U97" s="19"/>
    </row>
    <row r="98" spans="1:21" s="27" customFormat="1" ht="25.5">
      <c r="A98" s="22">
        <v>9</v>
      </c>
      <c r="B98" s="22" t="s">
        <v>413</v>
      </c>
      <c r="C98" s="19" t="s">
        <v>262</v>
      </c>
      <c r="D98" s="19"/>
      <c r="E98" s="19" t="s">
        <v>247</v>
      </c>
      <c r="F98" s="19" t="s">
        <v>414</v>
      </c>
      <c r="G98" s="19" t="s">
        <v>392</v>
      </c>
      <c r="H98" s="19">
        <v>180</v>
      </c>
      <c r="I98" s="19">
        <v>0</v>
      </c>
      <c r="J98" s="19">
        <v>0</v>
      </c>
      <c r="K98" s="19">
        <v>0</v>
      </c>
      <c r="L98" s="19">
        <v>10</v>
      </c>
      <c r="M98" s="19">
        <v>180</v>
      </c>
      <c r="N98" s="19">
        <v>12</v>
      </c>
      <c r="O98" s="19">
        <v>37</v>
      </c>
      <c r="P98" s="65">
        <v>44570</v>
      </c>
      <c r="Q98" s="65">
        <v>44904</v>
      </c>
      <c r="R98" s="19" t="s">
        <v>415</v>
      </c>
      <c r="S98" s="19" t="s">
        <v>247</v>
      </c>
      <c r="T98" s="19" t="s">
        <v>343</v>
      </c>
      <c r="U98" s="19"/>
    </row>
    <row r="99" spans="1:21" s="27" customFormat="1" ht="25.5">
      <c r="A99" s="22">
        <v>10</v>
      </c>
      <c r="B99" s="22" t="s">
        <v>416</v>
      </c>
      <c r="C99" s="19" t="s">
        <v>262</v>
      </c>
      <c r="D99" s="19"/>
      <c r="E99" s="19" t="s">
        <v>169</v>
      </c>
      <c r="F99" s="19" t="s">
        <v>417</v>
      </c>
      <c r="G99" s="19" t="s">
        <v>392</v>
      </c>
      <c r="H99" s="19">
        <v>110</v>
      </c>
      <c r="I99" s="19">
        <v>0</v>
      </c>
      <c r="J99" s="19">
        <v>0</v>
      </c>
      <c r="K99" s="19">
        <v>0</v>
      </c>
      <c r="L99" s="19">
        <v>8</v>
      </c>
      <c r="M99" s="19">
        <v>110</v>
      </c>
      <c r="N99" s="19">
        <v>11</v>
      </c>
      <c r="O99" s="19">
        <v>41</v>
      </c>
      <c r="P99" s="65">
        <v>44571</v>
      </c>
      <c r="Q99" s="65">
        <v>44905</v>
      </c>
      <c r="R99" s="19" t="s">
        <v>418</v>
      </c>
      <c r="S99" s="19" t="s">
        <v>169</v>
      </c>
      <c r="T99" s="19" t="s">
        <v>343</v>
      </c>
      <c r="U99" s="19"/>
    </row>
    <row r="100" spans="1:21" s="28" customFormat="1" ht="18" customHeight="1">
      <c r="A100" s="21" t="s">
        <v>419</v>
      </c>
      <c r="B100" s="21" t="s">
        <v>420</v>
      </c>
      <c r="C100" s="15"/>
      <c r="D100" s="15"/>
      <c r="E100" s="15"/>
      <c r="F100" s="15"/>
      <c r="G100" s="15"/>
      <c r="H100" s="15">
        <f>SUBTOTAL(9,H101)</f>
        <v>0</v>
      </c>
      <c r="I100" s="15">
        <f aca="true" t="shared" si="12" ref="I100:O100">SUBTOTAL(9,I101)</f>
        <v>0</v>
      </c>
      <c r="J100" s="15">
        <f t="shared" si="12"/>
        <v>0</v>
      </c>
      <c r="K100" s="15">
        <f t="shared" si="12"/>
        <v>0</v>
      </c>
      <c r="L100" s="15">
        <f t="shared" si="12"/>
        <v>0</v>
      </c>
      <c r="M100" s="15">
        <f t="shared" si="12"/>
        <v>0</v>
      </c>
      <c r="N100" s="15">
        <f t="shared" si="12"/>
        <v>0</v>
      </c>
      <c r="O100" s="15">
        <f t="shared" si="12"/>
        <v>0</v>
      </c>
      <c r="P100" s="15"/>
      <c r="Q100" s="15"/>
      <c r="R100" s="15"/>
      <c r="S100" s="15"/>
      <c r="T100" s="15"/>
      <c r="U100" s="15"/>
    </row>
    <row r="101" spans="1:21" s="27" customFormat="1" ht="27" customHeight="1">
      <c r="A101" s="19"/>
      <c r="B101" s="22" t="s">
        <v>291</v>
      </c>
      <c r="C101" s="19"/>
      <c r="D101" s="19"/>
      <c r="E101" s="19"/>
      <c r="F101" s="19"/>
      <c r="G101" s="19"/>
      <c r="H101" s="19"/>
      <c r="I101" s="19"/>
      <c r="J101" s="19"/>
      <c r="K101" s="19"/>
      <c r="L101" s="19"/>
      <c r="M101" s="19"/>
      <c r="N101" s="19"/>
      <c r="O101" s="19"/>
      <c r="P101" s="65"/>
      <c r="Q101" s="65"/>
      <c r="R101" s="19"/>
      <c r="S101" s="19"/>
      <c r="T101" s="19"/>
      <c r="U101" s="19"/>
    </row>
    <row r="102" spans="1:21" s="28" customFormat="1" ht="18" customHeight="1">
      <c r="A102" s="21" t="s">
        <v>421</v>
      </c>
      <c r="B102" s="21" t="s">
        <v>56</v>
      </c>
      <c r="C102" s="15"/>
      <c r="D102" s="15"/>
      <c r="E102" s="15"/>
      <c r="F102" s="15"/>
      <c r="G102" s="15"/>
      <c r="H102" s="15">
        <f>SUBTOTAL(9,H103:H103)</f>
        <v>300</v>
      </c>
      <c r="I102" s="15">
        <f aca="true" t="shared" si="13" ref="I102:Q102">SUBTOTAL(9,I103:I103)</f>
        <v>0</v>
      </c>
      <c r="J102" s="15">
        <f t="shared" si="13"/>
        <v>0</v>
      </c>
      <c r="K102" s="15">
        <f t="shared" si="13"/>
        <v>0</v>
      </c>
      <c r="L102" s="15">
        <f t="shared" si="13"/>
        <v>99</v>
      </c>
      <c r="M102" s="15">
        <f t="shared" si="13"/>
        <v>300</v>
      </c>
      <c r="N102" s="15">
        <f t="shared" si="13"/>
        <v>0</v>
      </c>
      <c r="O102" s="15">
        <f t="shared" si="13"/>
        <v>1000</v>
      </c>
      <c r="P102" s="15"/>
      <c r="Q102" s="15"/>
      <c r="R102" s="15"/>
      <c r="S102" s="15"/>
      <c r="T102" s="15"/>
      <c r="U102" s="15"/>
    </row>
    <row r="103" spans="1:21" s="27" customFormat="1" ht="39" customHeight="1">
      <c r="A103" s="21">
        <v>1</v>
      </c>
      <c r="B103" s="22" t="s">
        <v>422</v>
      </c>
      <c r="C103" s="15" t="s">
        <v>262</v>
      </c>
      <c r="D103" s="19"/>
      <c r="E103" s="19" t="s">
        <v>198</v>
      </c>
      <c r="F103" s="19" t="s">
        <v>423</v>
      </c>
      <c r="G103" s="19" t="s">
        <v>424</v>
      </c>
      <c r="H103" s="19">
        <v>300</v>
      </c>
      <c r="I103" s="19"/>
      <c r="J103" s="19"/>
      <c r="K103" s="19"/>
      <c r="L103" s="19">
        <v>99</v>
      </c>
      <c r="M103" s="19">
        <v>300</v>
      </c>
      <c r="N103" s="19"/>
      <c r="O103" s="19">
        <v>1000</v>
      </c>
      <c r="P103" s="66">
        <v>44621</v>
      </c>
      <c r="Q103" s="66">
        <v>44927</v>
      </c>
      <c r="R103" s="19" t="s">
        <v>425</v>
      </c>
      <c r="S103" s="19" t="s">
        <v>426</v>
      </c>
      <c r="T103" s="19" t="s">
        <v>143</v>
      </c>
      <c r="U103" s="19"/>
    </row>
    <row r="104" spans="1:21" s="25" customFormat="1" ht="14.25">
      <c r="A104" s="76" t="s">
        <v>427</v>
      </c>
      <c r="B104" s="77"/>
      <c r="C104" s="32"/>
      <c r="D104" s="32"/>
      <c r="E104" s="33"/>
      <c r="F104" s="77"/>
      <c r="G104" s="77"/>
      <c r="H104" s="77"/>
      <c r="I104" s="77"/>
      <c r="J104" s="77"/>
      <c r="K104" s="77"/>
      <c r="L104" s="77"/>
      <c r="M104" s="77"/>
      <c r="N104" s="77"/>
      <c r="O104" s="77"/>
      <c r="P104" s="77"/>
      <c r="Q104" s="77"/>
      <c r="R104" s="77"/>
      <c r="S104" s="77"/>
      <c r="T104" s="77"/>
      <c r="U104" s="77"/>
    </row>
    <row r="105" spans="1:21" s="25" customFormat="1" ht="14.25">
      <c r="A105" s="76" t="s">
        <v>428</v>
      </c>
      <c r="B105" s="77"/>
      <c r="C105" s="32"/>
      <c r="D105" s="32"/>
      <c r="E105" s="33"/>
      <c r="F105" s="77"/>
      <c r="G105" s="77"/>
      <c r="H105" s="77"/>
      <c r="I105" s="77"/>
      <c r="J105" s="77"/>
      <c r="K105" s="77"/>
      <c r="L105" s="77"/>
      <c r="M105" s="77"/>
      <c r="N105" s="77"/>
      <c r="O105" s="77"/>
      <c r="P105" s="77"/>
      <c r="Q105" s="77"/>
      <c r="R105" s="77"/>
      <c r="S105" s="77"/>
      <c r="T105" s="77"/>
      <c r="U105" s="77"/>
    </row>
    <row r="106" spans="1:21" s="25" customFormat="1" ht="14.25">
      <c r="A106" s="76"/>
      <c r="B106" s="77"/>
      <c r="C106" s="32"/>
      <c r="D106" s="32"/>
      <c r="E106" s="33"/>
      <c r="F106" s="77"/>
      <c r="G106" s="77"/>
      <c r="H106" s="77"/>
      <c r="I106" s="77"/>
      <c r="J106" s="77"/>
      <c r="K106" s="77"/>
      <c r="L106" s="77"/>
      <c r="M106" s="77"/>
      <c r="N106" s="77"/>
      <c r="O106" s="77"/>
      <c r="P106" s="77"/>
      <c r="Q106" s="77"/>
      <c r="R106" s="77"/>
      <c r="S106" s="77"/>
      <c r="T106" s="77"/>
      <c r="U106" s="77"/>
    </row>
  </sheetData>
  <sheetProtection/>
  <autoFilter ref="A6:U105"/>
  <mergeCells count="29">
    <mergeCell ref="A1:B1"/>
    <mergeCell ref="A2:U2"/>
    <mergeCell ref="A3:B3"/>
    <mergeCell ref="L3:M3"/>
    <mergeCell ref="H4:K4"/>
    <mergeCell ref="L4:O4"/>
    <mergeCell ref="P4:Q4"/>
    <mergeCell ref="L5:M5"/>
    <mergeCell ref="N5:O5"/>
    <mergeCell ref="A104:U104"/>
    <mergeCell ref="A105:U105"/>
    <mergeCell ref="A106:U106"/>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35 D35 C37 D37 C42 D42 C49 D49 C51 D51 C58 D58 C61 C63 D66 D67 D72 D73 D74 D75 D76 D77 D78 D79 D80 D81 D82 C83 D83 C89 D89 C100 D100 C102 D102 D103 C90:C99 D61:D63 D90:D99">
      <formula1>"是、否"</formula1>
    </dataValidation>
    <dataValidation type="list" allowBlank="1" showInputMessage="1" showErrorMessage="1" sqref="C15 C16 C23 C24 C25 C28 C29 C30 C31 C32 C33 C34 C36 C38 C39 C40 C41 C50 C52 C53 C56 C57 C59 C60 C62 C64 C65 C66 C67 C68 C69 C70 C71 C72 C73 C74 C75 C76 C77 C78 C79 C80 C81 C82 C84 C85 C86 C87 C88 C101 C103 C9:C11 C12:C14 C17:C22 C26:C27 C44:C45 C46:C48 C54:C55">
      <formula1>"是,否"</formula1>
    </dataValidation>
    <dataValidation type="list" allowBlank="1" showInputMessage="1" showErrorMessage="1" sqref="D15 D16 D23 D24 D25 D28 D29 D30 D31 D32 D33 D34 D36 D38 D39 D40 D41 D48 D50 D52 D56 D57 D59 D60 D64 D65 D68 D69 D84 D85 D86 D87 D88 D101 D9:D11 D12:D14 D17:D22 D26:D27 D44:D46 D53:D55 D70:D71">
      <formula1>"产业发展,基础设施建设"</formula1>
    </dataValidation>
  </dataValidations>
  <printOptions/>
  <pageMargins left="0.75" right="0.75" top="1" bottom="1" header="0.5" footer="0.5"/>
  <pageSetup fitToHeight="0" fitToWidth="1" orientation="landscape" paperSize="9" scale="45"/>
</worksheet>
</file>

<file path=xl/worksheets/sheet4.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C13" sqref="C13"/>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0.25">
      <c r="A1" s="5" t="s">
        <v>429</v>
      </c>
      <c r="B1" s="5"/>
    </row>
    <row r="2" spans="1:4" s="2" customFormat="1" ht="30.75" customHeight="1">
      <c r="A2" s="6" t="s">
        <v>430</v>
      </c>
      <c r="B2" s="6"/>
      <c r="C2" s="6"/>
      <c r="D2" s="6"/>
    </row>
    <row r="3" spans="1:3" s="3" customFormat="1" ht="27" customHeight="1">
      <c r="A3" s="7"/>
      <c r="B3" s="8"/>
      <c r="C3" s="9"/>
    </row>
    <row r="4" spans="1:4" s="3" customFormat="1" ht="51" customHeight="1">
      <c r="A4" s="10" t="s">
        <v>27</v>
      </c>
      <c r="B4" s="10" t="s">
        <v>431</v>
      </c>
      <c r="C4" s="11" t="s">
        <v>432</v>
      </c>
      <c r="D4" s="12" t="s">
        <v>86</v>
      </c>
    </row>
    <row r="5" spans="1:4" s="3" customFormat="1" ht="37.5" customHeight="1">
      <c r="A5" s="13"/>
      <c r="B5" s="13" t="s">
        <v>37</v>
      </c>
      <c r="C5" s="13">
        <f>C6+C9+C12+C15+C18+C21+C22+C23+C24+C26+C27+C28+C25</f>
        <v>24828.28</v>
      </c>
      <c r="D5" s="14" t="s">
        <v>99</v>
      </c>
    </row>
    <row r="6" spans="1:4" s="3" customFormat="1" ht="21.75" customHeight="1">
      <c r="A6" s="15" t="s">
        <v>38</v>
      </c>
      <c r="B6" s="16" t="s">
        <v>100</v>
      </c>
      <c r="C6" s="17">
        <f>'附件3'!H8</f>
        <v>7473</v>
      </c>
      <c r="D6" s="18"/>
    </row>
    <row r="7" spans="1:4" s="3" customFormat="1" ht="21.75" customHeight="1">
      <c r="A7" s="19">
        <v>1</v>
      </c>
      <c r="B7" s="20" t="s">
        <v>103</v>
      </c>
      <c r="C7" s="17">
        <v>5675</v>
      </c>
      <c r="D7" s="18"/>
    </row>
    <row r="8" spans="1:4" s="3" customFormat="1" ht="21.75" customHeight="1">
      <c r="A8" s="19">
        <v>2</v>
      </c>
      <c r="B8" s="20" t="s">
        <v>132</v>
      </c>
      <c r="C8" s="17">
        <v>1648</v>
      </c>
      <c r="D8" s="18"/>
    </row>
    <row r="9" spans="1:4" s="3" customFormat="1" ht="21.75" customHeight="1">
      <c r="A9" s="15" t="s">
        <v>57</v>
      </c>
      <c r="B9" s="16" t="s">
        <v>216</v>
      </c>
      <c r="C9" s="17">
        <f>'附件3'!H35</f>
        <v>300</v>
      </c>
      <c r="D9" s="18"/>
    </row>
    <row r="10" spans="1:4" s="3" customFormat="1" ht="21.75" customHeight="1">
      <c r="A10" s="19">
        <v>1</v>
      </c>
      <c r="B10" s="20" t="s">
        <v>103</v>
      </c>
      <c r="C10" s="17">
        <v>300</v>
      </c>
      <c r="D10" s="18"/>
    </row>
    <row r="11" spans="1:4" s="3" customFormat="1" ht="21.75" customHeight="1">
      <c r="A11" s="19">
        <v>2</v>
      </c>
      <c r="B11" s="20" t="s">
        <v>132</v>
      </c>
      <c r="C11" s="17">
        <v>0</v>
      </c>
      <c r="D11" s="18"/>
    </row>
    <row r="12" spans="1:4" s="3" customFormat="1" ht="21.75" customHeight="1">
      <c r="A12" s="15" t="s">
        <v>62</v>
      </c>
      <c r="B12" s="21" t="s">
        <v>220</v>
      </c>
      <c r="C12" s="17">
        <f>'附件3'!H37</f>
        <v>333</v>
      </c>
      <c r="D12" s="18"/>
    </row>
    <row r="13" spans="1:4" s="3" customFormat="1" ht="21.75" customHeight="1">
      <c r="A13" s="19">
        <v>1</v>
      </c>
      <c r="B13" s="20" t="s">
        <v>103</v>
      </c>
      <c r="C13" s="17">
        <v>250</v>
      </c>
      <c r="D13" s="18"/>
    </row>
    <row r="14" spans="1:4" s="3" customFormat="1" ht="21.75" customHeight="1">
      <c r="A14" s="19">
        <v>2</v>
      </c>
      <c r="B14" s="22" t="s">
        <v>132</v>
      </c>
      <c r="C14" s="17">
        <v>83</v>
      </c>
      <c r="D14" s="18"/>
    </row>
    <row r="15" spans="1:4" s="3" customFormat="1" ht="21.75" customHeight="1">
      <c r="A15" s="15" t="s">
        <v>65</v>
      </c>
      <c r="B15" s="21" t="s">
        <v>235</v>
      </c>
      <c r="C15" s="17">
        <f>'附件3'!H42</f>
        <v>300</v>
      </c>
      <c r="D15" s="18"/>
    </row>
    <row r="16" spans="1:4" s="3" customFormat="1" ht="21.75" customHeight="1">
      <c r="A16" s="19">
        <v>1</v>
      </c>
      <c r="B16" s="20" t="s">
        <v>103</v>
      </c>
      <c r="C16" s="17">
        <v>300</v>
      </c>
      <c r="D16" s="18"/>
    </row>
    <row r="17" spans="1:4" s="3" customFormat="1" ht="21.75" customHeight="1">
      <c r="A17" s="19">
        <v>2</v>
      </c>
      <c r="B17" s="22" t="s">
        <v>132</v>
      </c>
      <c r="C17" s="17"/>
      <c r="D17" s="18"/>
    </row>
    <row r="18" spans="1:4" s="3" customFormat="1" ht="21.75" customHeight="1">
      <c r="A18" s="15" t="s">
        <v>248</v>
      </c>
      <c r="B18" s="16" t="s">
        <v>249</v>
      </c>
      <c r="C18" s="17">
        <f>'附件3'!H49</f>
        <v>200</v>
      </c>
      <c r="D18" s="18"/>
    </row>
    <row r="19" spans="1:4" s="3" customFormat="1" ht="21.75" customHeight="1">
      <c r="A19" s="19">
        <v>1</v>
      </c>
      <c r="B19" s="20" t="s">
        <v>103</v>
      </c>
      <c r="C19" s="17">
        <v>200</v>
      </c>
      <c r="D19" s="18"/>
    </row>
    <row r="20" spans="1:4" s="3" customFormat="1" ht="21.75" customHeight="1">
      <c r="A20" s="19">
        <v>2</v>
      </c>
      <c r="B20" s="20" t="s">
        <v>132</v>
      </c>
      <c r="C20" s="17"/>
      <c r="D20" s="18"/>
    </row>
    <row r="21" spans="1:4" s="3" customFormat="1" ht="21.75" customHeight="1">
      <c r="A21" s="15" t="s">
        <v>254</v>
      </c>
      <c r="B21" s="21" t="s">
        <v>255</v>
      </c>
      <c r="C21" s="17">
        <f>'附件3'!H51</f>
        <v>1030</v>
      </c>
      <c r="D21" s="18"/>
    </row>
    <row r="22" spans="1:4" s="3" customFormat="1" ht="21.75" customHeight="1">
      <c r="A22" s="15" t="s">
        <v>276</v>
      </c>
      <c r="B22" s="16" t="s">
        <v>277</v>
      </c>
      <c r="C22" s="17">
        <f>'附件3'!H58</f>
        <v>3328.28</v>
      </c>
      <c r="D22" s="18"/>
    </row>
    <row r="23" spans="1:4" s="3" customFormat="1" ht="21.75" customHeight="1">
      <c r="A23" s="15" t="s">
        <v>289</v>
      </c>
      <c r="B23" s="21" t="s">
        <v>290</v>
      </c>
      <c r="C23" s="17">
        <f>'附件3'!H61</f>
        <v>0</v>
      </c>
      <c r="D23" s="18"/>
    </row>
    <row r="24" spans="1:4" s="3" customFormat="1" ht="21.75" customHeight="1">
      <c r="A24" s="15" t="s">
        <v>292</v>
      </c>
      <c r="B24" s="21" t="s">
        <v>293</v>
      </c>
      <c r="C24" s="17">
        <f>'附件3'!H63</f>
        <v>1706</v>
      </c>
      <c r="D24" s="18"/>
    </row>
    <row r="25" spans="1:4" s="3" customFormat="1" ht="21.75" customHeight="1">
      <c r="A25" s="15" t="s">
        <v>368</v>
      </c>
      <c r="B25" s="21" t="s">
        <v>369</v>
      </c>
      <c r="C25" s="17">
        <f>'附件3'!H83</f>
        <v>8358</v>
      </c>
      <c r="D25" s="18"/>
    </row>
    <row r="26" spans="1:4" s="3" customFormat="1" ht="21.75" customHeight="1">
      <c r="A26" s="15" t="s">
        <v>388</v>
      </c>
      <c r="B26" s="21" t="s">
        <v>389</v>
      </c>
      <c r="C26" s="17">
        <f>'附件3'!H89</f>
        <v>1500</v>
      </c>
      <c r="D26" s="18"/>
    </row>
    <row r="27" spans="1:4" s="3" customFormat="1" ht="21.75" customHeight="1">
      <c r="A27" s="15" t="s">
        <v>419</v>
      </c>
      <c r="B27" s="21" t="s">
        <v>420</v>
      </c>
      <c r="C27" s="17">
        <f>'附件3'!H100</f>
        <v>0</v>
      </c>
      <c r="D27" s="18"/>
    </row>
    <row r="28" spans="1:4" s="3" customFormat="1" ht="21.75" customHeight="1">
      <c r="A28" s="15" t="s">
        <v>421</v>
      </c>
      <c r="B28" s="21" t="s">
        <v>56</v>
      </c>
      <c r="C28" s="17">
        <f>'附件3'!H102</f>
        <v>300</v>
      </c>
      <c r="D28" s="18"/>
    </row>
    <row r="29" spans="1:4" s="3" customFormat="1" ht="21.75" customHeight="1">
      <c r="A29" s="21">
        <v>1</v>
      </c>
      <c r="B29" s="22" t="s">
        <v>433</v>
      </c>
      <c r="C29" s="17"/>
      <c r="D29" s="18"/>
    </row>
    <row r="30" spans="1:4" s="3" customFormat="1" ht="21.75" customHeight="1">
      <c r="A30" s="21">
        <v>2</v>
      </c>
      <c r="B30" s="22" t="s">
        <v>434</v>
      </c>
      <c r="C30" s="17"/>
      <c r="D30" s="18"/>
    </row>
    <row r="31" spans="1:4" s="3" customFormat="1" ht="33" customHeight="1">
      <c r="A31" s="21">
        <v>3</v>
      </c>
      <c r="B31" s="22" t="s">
        <v>435</v>
      </c>
      <c r="C31" s="17"/>
      <c r="D31" s="18"/>
    </row>
    <row r="32" spans="1:4" s="3" customFormat="1" ht="42" customHeight="1">
      <c r="A32" s="21">
        <v>4</v>
      </c>
      <c r="B32" s="22" t="s">
        <v>436</v>
      </c>
      <c r="C32" s="17"/>
      <c r="D32" s="18"/>
    </row>
    <row r="33" spans="1:4" s="3" customFormat="1" ht="18" customHeight="1">
      <c r="A33" s="13"/>
      <c r="B33" s="21"/>
      <c r="C33" s="17"/>
      <c r="D33" s="18"/>
    </row>
    <row r="34" spans="1:256" s="4" customFormat="1" ht="37.5" customHeight="1">
      <c r="A34" s="23" t="s">
        <v>437</v>
      </c>
      <c r="B34" s="23"/>
      <c r="C34" s="23"/>
      <c r="D34" s="23"/>
      <c r="IH34"/>
      <c r="II34"/>
      <c r="IJ34"/>
      <c r="IK34"/>
      <c r="IL34"/>
      <c r="IM34"/>
      <c r="IN34"/>
      <c r="IO34"/>
      <c r="IP34"/>
      <c r="IQ34"/>
      <c r="IR34"/>
      <c r="IS34"/>
      <c r="IT34"/>
      <c r="IU34"/>
      <c r="IV34"/>
    </row>
    <row r="35" spans="1:256" s="4" customFormat="1" ht="84.75" customHeight="1">
      <c r="A35" s="24" t="s">
        <v>438</v>
      </c>
      <c r="B35" s="24"/>
      <c r="C35" s="24"/>
      <c r="D35" s="24"/>
      <c r="IH35"/>
      <c r="II35"/>
      <c r="IJ35"/>
      <c r="IK35"/>
      <c r="IL35"/>
      <c r="IM35"/>
      <c r="IN35"/>
      <c r="IO35"/>
      <c r="IP35"/>
      <c r="IQ35"/>
      <c r="IR35"/>
      <c r="IS35"/>
      <c r="IT35"/>
      <c r="IU35"/>
      <c r="IV35"/>
    </row>
  </sheetData>
  <sheetProtection/>
  <mergeCells count="5">
    <mergeCell ref="A1:B1"/>
    <mergeCell ref="A2:D2"/>
    <mergeCell ref="A3:B3"/>
    <mergeCell ref="A34:D34"/>
    <mergeCell ref="A35:D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2018-03-20T06:46:57Z</cp:lastPrinted>
  <dcterms:created xsi:type="dcterms:W3CDTF">2016-09-03T03:25:32Z</dcterms:created>
  <dcterms:modified xsi:type="dcterms:W3CDTF">2022-09-06T08:23:10Z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CA710EB58C794E28892D1E0CD8BB8E60</vt:lpwstr>
  </property>
</Properties>
</file>